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Y:\GEINF\_RODOVIAS\BR-393RJ_BR-163MT_BR-070MT\TR_\Documentos_Elaboração\"/>
    </mc:Choice>
  </mc:AlternateContent>
  <xr:revisionPtr revIDLastSave="0" documentId="13_ncr:1_{AC34CC8E-4C46-4A0A-B9B7-173B2847B015}" xr6:coauthVersionLast="47" xr6:coauthVersionMax="47" xr10:uidLastSave="{00000000-0000-0000-0000-000000000000}"/>
  <bookViews>
    <workbookView xWindow="28680" yWindow="-75" windowWidth="29040" windowHeight="15840" firstSheet="2" activeTab="2" xr2:uid="{00000000-000D-0000-FFFF-FFFF00000000}"/>
  </bookViews>
  <sheets>
    <sheet name="Análise" sheetId="1" state="hidden" r:id="rId1"/>
    <sheet name="Malha Contratada" sheetId="2" state="hidden" r:id="rId2"/>
    <sheet name="Malha" sheetId="3" r:id="rId3"/>
  </sheets>
  <definedNames>
    <definedName name="_xlnm._FilterDatabase" localSheetId="2" hidden="1">Malha!$A$2:$V$133</definedName>
    <definedName name="_xlnm._FilterDatabase" localSheetId="1" hidden="1">'Malha Contratada'!$A$9:$I$223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32" i="3" l="1"/>
  <c r="L20" i="3"/>
  <c r="L131" i="3"/>
  <c r="L67" i="3"/>
  <c r="L60" i="3"/>
  <c r="L61" i="3"/>
  <c r="L58" i="3"/>
  <c r="L49" i="3"/>
  <c r="L48" i="3"/>
  <c r="L50" i="3"/>
  <c r="L47" i="3"/>
  <c r="L44" i="3"/>
  <c r="L43" i="3"/>
  <c r="L41" i="3"/>
  <c r="L39" i="3"/>
  <c r="L42" i="3"/>
  <c r="AC6" i="3" l="1"/>
  <c r="L130" i="3"/>
  <c r="Z5" i="3" s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1" i="3"/>
  <c r="L22" i="3"/>
  <c r="AC3" i="3" s="1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40" i="3"/>
  <c r="L45" i="3"/>
  <c r="L46" i="3"/>
  <c r="L51" i="3"/>
  <c r="L52" i="3"/>
  <c r="L53" i="3"/>
  <c r="L54" i="3"/>
  <c r="L55" i="3"/>
  <c r="L56" i="3"/>
  <c r="L57" i="3"/>
  <c r="L59" i="3"/>
  <c r="L62" i="3"/>
  <c r="L63" i="3"/>
  <c r="L64" i="3"/>
  <c r="L65" i="3"/>
  <c r="L66" i="3"/>
  <c r="L68" i="3"/>
  <c r="L69" i="3"/>
  <c r="L70" i="3"/>
  <c r="L71" i="3"/>
  <c r="L72" i="3"/>
  <c r="L73" i="3"/>
  <c r="L74" i="3"/>
  <c r="AC4" i="3" s="1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AC5" i="3" s="1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3" i="3"/>
  <c r="AA4" i="3" l="1"/>
  <c r="AA5" i="3"/>
  <c r="AB5" i="3" s="1"/>
  <c r="Z4" i="3"/>
  <c r="Z6" i="3"/>
  <c r="AA6" i="3"/>
  <c r="AA3" i="3"/>
  <c r="Z3" i="3"/>
  <c r="AB4" i="3" l="1"/>
  <c r="AB3" i="3"/>
  <c r="AB6" i="3"/>
  <c r="AA7" i="3"/>
  <c r="Z7" i="3"/>
  <c r="AB7" i="3" l="1"/>
  <c r="AC7" i="3"/>
  <c r="I2" i="1" l="1"/>
  <c r="I223" i="2" l="1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H2" i="2" l="1"/>
  <c r="H5" i="2"/>
  <c r="H6" i="2"/>
  <c r="H3" i="2"/>
  <c r="H4" i="2"/>
  <c r="I3" i="1"/>
  <c r="I5" i="1"/>
  <c r="D2" i="1" l="1"/>
  <c r="D3" i="1"/>
  <c r="D4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Viviane Riveli de Carvalho</author>
  </authors>
  <commentList>
    <comment ref="D59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Viviane Riveli de Carvalho:</t>
        </r>
        <r>
          <rPr>
            <sz val="9"/>
            <color indexed="81"/>
            <rFont val="Segoe UI"/>
            <family val="2"/>
          </rPr>
          <t xml:space="preserve">
Confirmar se é esse SNV mesmo (Projeto Basico de contratação não relacionava o SNV, somente a extensão</t>
        </r>
      </text>
    </comment>
  </commentList>
</comments>
</file>

<file path=xl/sharedStrings.xml><?xml version="1.0" encoding="utf-8"?>
<sst xmlns="http://schemas.openxmlformats.org/spreadsheetml/2006/main" count="3142" uniqueCount="889">
  <si>
    <t>Rodovia</t>
  </si>
  <si>
    <t>Extensão Minfra</t>
  </si>
  <si>
    <t>Extensão Contratada</t>
  </si>
  <si>
    <t>BR-155/158 MT/PA</t>
  </si>
  <si>
    <t>BR-185 - entre Ribeirão Cascalheira/MT (entroncamento com a BR-080) e Redenção/PA (entroncamento com a BR-155)
BR-155 - entre Redenção/PA (entroncamento com a BR-158) e Marabá/ PA (entroncamento com a BR-222)
Licenciamento Ambiental - BR-158:
-segmento A - trecho norte - entre o km 0 e km 213,5 (divisa do Estado de Mato Grosso e do Pará até o entroncamento da rodovia MT-433
- segmento B - trecho entre o km 213,51 e o km 327,99 (contorno da terra indígena Marãiwatsédé)
- segmento C - trecho sul - entre o km 328 e km 417,8 (município de Ribeirão Cascalheira até a Alô Brasil no estado de Mato Grosso)</t>
  </si>
  <si>
    <t>Ausência da variante que contorna o parque Marãiwatsédé: 158CMT1005, 158CMT1010, 158CMT1015 e 158CMT1020 - 190,10km</t>
  </si>
  <si>
    <t>BR-135/316 MA</t>
  </si>
  <si>
    <t>BR-135 - é dividido pelo acesso ao Porto de Itaqui (entroncamento com a BR-135) e o eixo principal de São Luis/MA (acesso Aeroporto Tirirical) até Peritoró/MA (entroncamento com a BR-316B)
BR-316 - de Peritoró/MA (entroncamento com a BR-135B/MA-020) até a divisa do Estado do Maranhão com Piauí (entroncamento BR-266B/343A) - divisa Timon/MA com Teresina/PI</t>
  </si>
  <si>
    <t>BR-163 MS</t>
  </si>
  <si>
    <t>Divisa entre o Estado de Mato Grosso e Mato Grosso do Sul e a divisa entre os Estados de Mato Grosso do Sul e Paraná</t>
  </si>
  <si>
    <t>Ok
Extensão corresponde ao SNV202004A qualificado</t>
  </si>
  <si>
    <t>BR-060/153/262 DF/GO/MG</t>
  </si>
  <si>
    <t>Trecho atualmente operado pela Concebra</t>
  </si>
  <si>
    <t>SNVs 060 DF e GO - ok
Ausência dos SNVs 153BGO0574, 153BGO0576 e 153BGO0578
Observada a inclusão de SNVs adicionais</t>
  </si>
  <si>
    <t>BR-040 DF/GO/MG</t>
  </si>
  <si>
    <t>Trecho do km 0 (Brasilia/DF) até o km 776 (Juiz de Fora/MG)
Trecho atualmente operado pela Via 040 e não incluídos nos estudos para nova concessão da Concer</t>
  </si>
  <si>
    <t>SNVs DF e GO - ok
SNV de MG até 040BMG0330 somam os 674,4 km
Estão na Concer os SNVs 040BMG0360 a 040BMG0570 ? - somam 267,4 km e não 262 km (TA IFC/Concer)</t>
  </si>
  <si>
    <t>Ausência dos SNV's 135AMA1005, 135BMA0020, 316BMA0377, 316BMA0380
Observado a inclusão de SNVs não qualificados: 135BMA0170 e 316BMA0330</t>
  </si>
  <si>
    <t>Nova Extensão</t>
  </si>
  <si>
    <t>Nova Diferença</t>
  </si>
  <si>
    <t>Na contratação da EPL foi considerado o SNV 316CMA1005 referente a via planejada de interligação da BR-316 e o contorno de Timon com 7,8 km de extensão
Esse SNV não foi apontada na ultima análise do Minfra como "Ausente" ou "Não Qualificado" entretanto entendemos ser o responsável pela nova diferença constatada</t>
  </si>
  <si>
    <t xml:space="preserve">Verificamos a planilha do SNV versão 202004A e o somatório dos SNVs coincidiu com o contratado pela EPL (845,9 km) </t>
  </si>
  <si>
    <t>-</t>
  </si>
  <si>
    <t>A divergência se dá em virtude das versões utilizadas do SNV/PNV. A extensão considerada pelo MInfra se trata da extensão indicada no PER da Concebra, que levou em consideração o PNV2011. A relação de SNVs resultante da extensão do PER da Concebra coincide com a relação de SNVs considerados na Nova Extensão da EPL.</t>
  </si>
  <si>
    <t>Dif.</t>
  </si>
  <si>
    <t>Referência MInfra</t>
  </si>
  <si>
    <t>Observação MInfra</t>
  </si>
  <si>
    <t>Análise EPL</t>
  </si>
  <si>
    <t>Comentário EPL de Eventual Nova diferença</t>
  </si>
  <si>
    <t>O material base utilizado para a definição dos lotes para contratação foi os SNVs gerados pelo Observatório e a apresentação "MINFRA_SFPP_INTERNO_PARCERIAS_MODAIS_2020_08_20", cuja resolução das imagens estava prejudicada, o que inviabilizou a análise da tabela com a relação de trechos, bem como imagem (mapa) para definição de início e fim do lote.
Assim, a contratação:
- não considerou o acesso ao porto de Itaqui (SNV 135AMA1005);
- iniciou o trecho da BR-135 sem considerar o segmento até o Aeroporto Internacional de São Luis (SNV 135BAM0020);  
- terminou o trecho da BR-316 antes da divisa do Estado do Maranhão e o Estado do Piauí (SNVs 316BMA0377 e 316BMA0380); 
- previu o final da BR-135 além do trecho sobreposto com a BR-316 (SNV 135BMA0170); e
- previu o início da BR-316 antes do trecho sobreposto com a BR-135 (SNV 316BMA0380).</t>
  </si>
  <si>
    <t>Foi alinhado com o IFC a inclusão do trecho entre o SNV 040BMG0360 ao 040BMG0570 (267,4 km).
Entendemos haver um erro material no texto do Termo Aditivo com referencia a extensão</t>
  </si>
  <si>
    <t>Os SNVs 153BGO0574, 153BGO0576 e 153BGO0578 são, respectivamente, coincidentes aos SNVs 060BGO0114, 060BGO0116 e 060BGO0118. Estes três últimos já foram considerados na contratação, portanto, não impacta na extensão contratada pela EPL.
No material base gerado pelo Observatório, utilizado para a definição dos lotes, constava adicionalmente o SNV 262BMG0640 (-21 km), por isso, o mesmo foi considerado na contratação.</t>
  </si>
  <si>
    <t>Extensão Total</t>
  </si>
  <si>
    <t>L01</t>
  </si>
  <si>
    <t>L02</t>
  </si>
  <si>
    <t>L03</t>
  </si>
  <si>
    <t>L04</t>
  </si>
  <si>
    <t>L05</t>
  </si>
  <si>
    <t>Lote</t>
  </si>
  <si>
    <t>UF</t>
  </si>
  <si>
    <t>SNV_202101A</t>
  </si>
  <si>
    <t>Inicial</t>
  </si>
  <si>
    <t>Final</t>
  </si>
  <si>
    <t>km inicial</t>
  </si>
  <si>
    <t>km final</t>
  </si>
  <si>
    <t>Extensão</t>
  </si>
  <si>
    <t>BR-155</t>
  </si>
  <si>
    <t>PA</t>
  </si>
  <si>
    <t>155BPA0010</t>
  </si>
  <si>
    <t>ENTR BR-158 (REDENÇÃO)</t>
  </si>
  <si>
    <t>PONTE S/ RIO MARIA (RIO MARIA)</t>
  </si>
  <si>
    <t>155BPA0050</t>
  </si>
  <si>
    <t>ENTR PA-279 (XINGUARA)</t>
  </si>
  <si>
    <t>155BPA0100a</t>
  </si>
  <si>
    <t>155BPA0100b</t>
  </si>
  <si>
    <t>ENTR PA-477</t>
  </si>
  <si>
    <t>155BPA0150</t>
  </si>
  <si>
    <t>ENTR PA-275 (ELDORADO DOS CARAJÁS)</t>
  </si>
  <si>
    <t>155BPA0200</t>
  </si>
  <si>
    <t>ENTR BR-222 (MARABÁ)</t>
  </si>
  <si>
    <t>BR-158</t>
  </si>
  <si>
    <t>MT</t>
  </si>
  <si>
    <t>158BMT0170</t>
  </si>
  <si>
    <t>DIV PA/MT (INÍCIO DAS OBRAS DE PAVIMENTAÇÃO)</t>
  </si>
  <si>
    <t>ENTR MT-431 (VILA RICA)</t>
  </si>
  <si>
    <t>158BMT0180</t>
  </si>
  <si>
    <t>ENTR MT-413</t>
  </si>
  <si>
    <t>158BMT0182</t>
  </si>
  <si>
    <t>ENTR MT-432</t>
  </si>
  <si>
    <t>158BMT0184</t>
  </si>
  <si>
    <t>ENTR MT-430 (CONFRESA)</t>
  </si>
  <si>
    <t>158BMT0190</t>
  </si>
  <si>
    <t>FIM PONTE S/RIO TAPIRAPÉ (PORTO ALEGRE DO NORTE)</t>
  </si>
  <si>
    <t>158BMT0195</t>
  </si>
  <si>
    <t>ENTR MT-412 (P/CANABRAVA DO NORTE)</t>
  </si>
  <si>
    <t>158BMT0200</t>
  </si>
  <si>
    <t>FIM DAS OBRAS DE PAVIMENTAÇÃO</t>
  </si>
  <si>
    <t>158BMT0205a</t>
  </si>
  <si>
    <t>158BMT0205b</t>
  </si>
  <si>
    <t>ENTR BR-242(A)/MT-424 (P/SÃO FÉLIX DO ARAGUAIA)</t>
  </si>
  <si>
    <t>158BMT0210</t>
  </si>
  <si>
    <t>ENTR MT-322(A)</t>
  </si>
  <si>
    <t>158BMT0215</t>
  </si>
  <si>
    <t>ENTR MT-322(B)/433 (ALÔ BRASIL)</t>
  </si>
  <si>
    <t>158BMT0220</t>
  </si>
  <si>
    <t>ENTR BR-242(B)/MT-243 (P/QUERÊNCIA)</t>
  </si>
  <si>
    <t>158BMT0225</t>
  </si>
  <si>
    <t>INÍCIO PISTA DUPLA (RIBEIRÃO CASCALHEIRA)</t>
  </si>
  <si>
    <t>158BMT0230</t>
  </si>
  <si>
    <t>ENTR BR-080 (VILA RIBERÃO BONITO)</t>
  </si>
  <si>
    <t>158BPA0110</t>
  </si>
  <si>
    <t>ENTR BR-155 (P/REDENÇÃO)</t>
  </si>
  <si>
    <t>ENTR PA-287 (P/CUMARU DO NORTE)</t>
  </si>
  <si>
    <t>158BPA0113</t>
  </si>
  <si>
    <t>DIV REDENÇÃO/STA MARIA DAS BARREIRAS</t>
  </si>
  <si>
    <t>158BPA0115</t>
  </si>
  <si>
    <t>ENTR BR-235</t>
  </si>
  <si>
    <t>158BPA0120</t>
  </si>
  <si>
    <t>ENTR PA-411</t>
  </si>
  <si>
    <t>158BPA0130</t>
  </si>
  <si>
    <t>SANTANA DO ARAGUAIA</t>
  </si>
  <si>
    <t>158BPA0140</t>
  </si>
  <si>
    <t>VILA MANDII</t>
  </si>
  <si>
    <t>158BPA0150</t>
  </si>
  <si>
    <t>DIV PA/MT</t>
  </si>
  <si>
    <t>BR-135</t>
  </si>
  <si>
    <t>MA</t>
  </si>
  <si>
    <t>135BMA0030</t>
  </si>
  <si>
    <t>ACESSO MARACANÃ</t>
  </si>
  <si>
    <t>ACESSO ITAQUI/BACANGA</t>
  </si>
  <si>
    <t>135BMA0040</t>
  </si>
  <si>
    <t>INÍCIO PONTES ESTREITO DOS MOSQUITOS</t>
  </si>
  <si>
    <t>135BMA0045</t>
  </si>
  <si>
    <t>FIM PONTES ESTREITO DOS MOSQUITOS</t>
  </si>
  <si>
    <t>135BMA0050</t>
  </si>
  <si>
    <t>ENTR BR-402/MA-110 (BACABEIRA)</t>
  </si>
  <si>
    <t>135BMA0070</t>
  </si>
  <si>
    <t>INÍCIO PISTA DUPLA(SANTA RITA)</t>
  </si>
  <si>
    <t>135BMA0075</t>
  </si>
  <si>
    <t>FIM PISTA DUPLA(SANTA RITA)</t>
  </si>
  <si>
    <t>135BMA0080</t>
  </si>
  <si>
    <t>ENTR BR-222(A) (OUTEIRO)</t>
  </si>
  <si>
    <t>135BMA0090</t>
  </si>
  <si>
    <t>ENTR MA-339 (COLOMBO)</t>
  </si>
  <si>
    <t>135BMA0110</t>
  </si>
  <si>
    <t>ENTR BR-222(B) (MIRANDA DO NORTE)</t>
  </si>
  <si>
    <t>135BMA0130</t>
  </si>
  <si>
    <t>ENTR MA-332 (MATÕES DO NORTE)</t>
  </si>
  <si>
    <t>135BMA0132</t>
  </si>
  <si>
    <t>ENTR MA-338 (SÃO MATEUS DO MARANHÃO)</t>
  </si>
  <si>
    <t>135BMA0135</t>
  </si>
  <si>
    <t>ENTR BR-316(A) (CACHUCHA)</t>
  </si>
  <si>
    <t>135BMA0150</t>
  </si>
  <si>
    <t>ENTR BR-316(B) (PERITORÓ)</t>
  </si>
  <si>
    <t>135BMA0170</t>
  </si>
  <si>
    <t>ENTR MA-020 (INDEPENDÊNCIA)</t>
  </si>
  <si>
    <t>BR-316</t>
  </si>
  <si>
    <t>316BMA0330</t>
  </si>
  <si>
    <t>ENTR MA-247 (SANTO ANTÔNIO)</t>
  </si>
  <si>
    <t>ENTR BR-135(A) (CACHUCHA)</t>
  </si>
  <si>
    <t>316BMA0350</t>
  </si>
  <si>
    <t>ENTR BR-135(B)/MA-020 (PERITORÓ)</t>
  </si>
  <si>
    <t>ENTR MA-026 (DEZESSETE)</t>
  </si>
  <si>
    <t>316BMA0360a</t>
  </si>
  <si>
    <t>316BMA0360b</t>
  </si>
  <si>
    <t>ENTR MA-034(A)/127/349 (CAXIAS)</t>
  </si>
  <si>
    <t>316BMA0365</t>
  </si>
  <si>
    <t>FIM DUPLICAÇÃO (CAXIAS)</t>
  </si>
  <si>
    <t>316BMA0371</t>
  </si>
  <si>
    <t>ENTR MA-034(B) (P/COELHO NETO)</t>
  </si>
  <si>
    <t>316BMA0372</t>
  </si>
  <si>
    <t>INÍCIO DUPLICAÇÃO</t>
  </si>
  <si>
    <t>316BMA0374</t>
  </si>
  <si>
    <t>ENTR AV. LUIS FIRMINO DE SOUSA (FIM DUPLICAÇÃO)</t>
  </si>
  <si>
    <t>316CMA1005</t>
  </si>
  <si>
    <t>ENTR BR-316 (KM 609)</t>
  </si>
  <si>
    <t>ENTR BR-226 (CONTORNO DE TIMON)</t>
  </si>
  <si>
    <t>BR-163</t>
  </si>
  <si>
    <t>MS</t>
  </si>
  <si>
    <t>163BMS0150</t>
  </si>
  <si>
    <t>ENTR MS-386(A) (DIV PR/MS) (FIM DA PONTE S/ RIO PARANÁ - PORTO CEL RENATO)</t>
  </si>
  <si>
    <t>ACESSO SALTO GUAÍRA (PARAGUAI)</t>
  </si>
  <si>
    <t>163BMS0160</t>
  </si>
  <si>
    <t>ENTR MS-386 (P/JAPORÃ)</t>
  </si>
  <si>
    <t>163BMS0170</t>
  </si>
  <si>
    <t>ENTR AV. BRASIL (MUNDO NOVO)</t>
  </si>
  <si>
    <t>163BMS0190</t>
  </si>
  <si>
    <t>ENTR MS-295(B) (ELDORADO)</t>
  </si>
  <si>
    <t>163BMS0195</t>
  </si>
  <si>
    <t>ENTR MS-488 (ITAQUIRAÍ)</t>
  </si>
  <si>
    <t>163BMS0210</t>
  </si>
  <si>
    <t>ENTR BR-487(A)</t>
  </si>
  <si>
    <t>163BMS0212</t>
  </si>
  <si>
    <t>ENTR MS-141(A) (P/ NAVIRAÍ)</t>
  </si>
  <si>
    <t>163BMS0213</t>
  </si>
  <si>
    <t>ENTR MS-290 (P/ NAVIRAÍ)</t>
  </si>
  <si>
    <t>163BMS0214</t>
  </si>
  <si>
    <t>ACESSO NAVIRAÍ (CONTORNO)</t>
  </si>
  <si>
    <t>163BMS0222</t>
  </si>
  <si>
    <t>ACESSO MS-145</t>
  </si>
  <si>
    <t>163BMS0230</t>
  </si>
  <si>
    <t>ENTR BR-487(B)/MS-283/289 (JUTÍ)</t>
  </si>
  <si>
    <t>163BMS0250</t>
  </si>
  <si>
    <t>ENTR MS-378(B)</t>
  </si>
  <si>
    <t>163BMS0252</t>
  </si>
  <si>
    <t>ENTR MS-156/378 (CAARAPÓ)</t>
  </si>
  <si>
    <t>163BMS0270</t>
  </si>
  <si>
    <t>ENTR MS-278 (NOVA AMÉRICA)</t>
  </si>
  <si>
    <t>163BMS0290</t>
  </si>
  <si>
    <t>INÍCIO DE PISTA DUPLA (EMBRAPA)</t>
  </si>
  <si>
    <t>163BMS0300</t>
  </si>
  <si>
    <t>ENTR BR-463 (DOURADOS)</t>
  </si>
  <si>
    <t>163BMS0310</t>
  </si>
  <si>
    <t>ENTR MS-156</t>
  </si>
  <si>
    <t>163BMS0320</t>
  </si>
  <si>
    <t>ENTR AV. MARCELINO PIRES (DOURADOS)</t>
  </si>
  <si>
    <t>163BMS0321</t>
  </si>
  <si>
    <t>ENTR BR-376</t>
  </si>
  <si>
    <t>163BMS0322</t>
  </si>
  <si>
    <t>ENTR MS-276 (VILA SÃO PEDRO)</t>
  </si>
  <si>
    <t>163BMS0325</t>
  </si>
  <si>
    <t>FINAL PISTA DUPLA (VILA VARGAS)</t>
  </si>
  <si>
    <t>163BMS0326</t>
  </si>
  <si>
    <t>ENTR MS-470(A) (VILA CRUZALTINA)</t>
  </si>
  <si>
    <t>163BMS0327</t>
  </si>
  <si>
    <t>ENTR MS-470(B) (P/DOURADINA)</t>
  </si>
  <si>
    <t>163BMS0328</t>
  </si>
  <si>
    <t>RIO LARANJA DOCE</t>
  </si>
  <si>
    <t>163BMS0329</t>
  </si>
  <si>
    <t>ENTR MS-379 (P/BOCAJÁ)</t>
  </si>
  <si>
    <t>163BMS0330</t>
  </si>
  <si>
    <t>ENTR BR-267(A) (RIO BRILHANTE)</t>
  </si>
  <si>
    <t>163BMS0334</t>
  </si>
  <si>
    <t>PONTE S/RIO VACARIA (AROEIRA)</t>
  </si>
  <si>
    <t>163BMS0360a</t>
  </si>
  <si>
    <t>163BMS0360b</t>
  </si>
  <si>
    <t>ENTR BR-267(B) (NOVA ALVORADA DO SUL)</t>
  </si>
  <si>
    <t>163BMS0370</t>
  </si>
  <si>
    <t>ENTR MS-258</t>
  </si>
  <si>
    <t>163BMS0380</t>
  </si>
  <si>
    <t>PONTE S/ RIO ANHANDUÍ</t>
  </si>
  <si>
    <t>163BMS0390</t>
  </si>
  <si>
    <t>ENTR BR-262(A) (CAMPO GRANDE)</t>
  </si>
  <si>
    <t>163BMS0392</t>
  </si>
  <si>
    <t>ENTR MS-040 (CAMPO GRANDE) (P/TRÊS BARRAS)</t>
  </si>
  <si>
    <t>163BMS0396</t>
  </si>
  <si>
    <t>ENTR BR-262(B) (CAMPO GRANDE) (P/TRÊS LAGOAS)</t>
  </si>
  <si>
    <t>163BMS0398</t>
  </si>
  <si>
    <t>ENTR AV. CONSUL ASSAF TRAD</t>
  </si>
  <si>
    <t>163BMS0404</t>
  </si>
  <si>
    <t>ENTR BR-060(A)</t>
  </si>
  <si>
    <t>163BMS0410</t>
  </si>
  <si>
    <t>ENTR MS-445</t>
  </si>
  <si>
    <t>163BMS0420</t>
  </si>
  <si>
    <t>ENTR MS-244(A) (JATOBÁ)</t>
  </si>
  <si>
    <t>163BMS0425</t>
  </si>
  <si>
    <t>ENTR MS-244(B) (BONFIM)</t>
  </si>
  <si>
    <t>163BMS0430</t>
  </si>
  <si>
    <t>ENTR MS-441 (BANDEIRANTES)</t>
  </si>
  <si>
    <t>163BMS0440</t>
  </si>
  <si>
    <t>ENTR MS-340 (P/RIO NEGRO)</t>
  </si>
  <si>
    <t>163BMS0450</t>
  </si>
  <si>
    <t>ENTR BR-060(B) (CONGONHA)</t>
  </si>
  <si>
    <t>163BMS0452</t>
  </si>
  <si>
    <t>ENTR MS-435 (CAPIM BRANCO)</t>
  </si>
  <si>
    <t>163BMS0470</t>
  </si>
  <si>
    <t>ENTR AV. JUSCELINO KUBITSCHEK (SÃO GABRIEL DO OESTE)</t>
  </si>
  <si>
    <t>163BMS0472</t>
  </si>
  <si>
    <t>ENTR BR-419(A)/MS-080 (P/RIO NEGRO)</t>
  </si>
  <si>
    <t>163BMS0490</t>
  </si>
  <si>
    <t>ENTR BR-419(B)/MS-427 (RIO VERDE DE MATO GROSSO)</t>
  </si>
  <si>
    <t>163BMS0492</t>
  </si>
  <si>
    <t>ENTR MS-423 (FAZ. ALEGRIA)</t>
  </si>
  <si>
    <t>163BMS0510</t>
  </si>
  <si>
    <t>ENTR BR-359/MS-217/223 (COXIM)</t>
  </si>
  <si>
    <t>163BMS0512</t>
  </si>
  <si>
    <t>ENTR MS-418 (P/PEDRO GOMES)</t>
  </si>
  <si>
    <t>163BMS0530</t>
  </si>
  <si>
    <t>ENTR MS-215 (P/PEDRO GOMES)</t>
  </si>
  <si>
    <t>163BMS0532</t>
  </si>
  <si>
    <t>ENTR MS-214 (P/PANTANAL)</t>
  </si>
  <si>
    <t>163BMS0550</t>
  </si>
  <si>
    <t>ENTR MS-213 (P/ITIQUIRA)</t>
  </si>
  <si>
    <t>163BMS0555</t>
  </si>
  <si>
    <t>DIV MS/MT (FIM DA PONTE S/RIO CORRENTES)</t>
  </si>
  <si>
    <t>BR-060</t>
  </si>
  <si>
    <t>DF</t>
  </si>
  <si>
    <t>060BDF0010</t>
  </si>
  <si>
    <t>ENTR BR-251/DF-001 (BRASÍLIA)</t>
  </si>
  <si>
    <t>ACESSO I RECANTO DAS EMAS</t>
  </si>
  <si>
    <t>060BDF0011</t>
  </si>
  <si>
    <t>ACESSO II RECANTO DAS EMAS</t>
  </si>
  <si>
    <t>060BDF0012</t>
  </si>
  <si>
    <t>ENTR DF-180</t>
  </si>
  <si>
    <t>060BDF0014</t>
  </si>
  <si>
    <t>ENTR DF-280</t>
  </si>
  <si>
    <t>060BDF0030</t>
  </si>
  <si>
    <t>ENTR DF-190</t>
  </si>
  <si>
    <t>060BDF0050</t>
  </si>
  <si>
    <t>ENTR DF-290</t>
  </si>
  <si>
    <t>060BDF0070</t>
  </si>
  <si>
    <t>DIV DF/GO</t>
  </si>
  <si>
    <t>GO</t>
  </si>
  <si>
    <t>060BGO0090</t>
  </si>
  <si>
    <t>ENTR GO-425</t>
  </si>
  <si>
    <t>060BGO0092</t>
  </si>
  <si>
    <t>ENTR GO-139 (INÍCIO TRAVESSIA URBANA ALEXÂNIA)</t>
  </si>
  <si>
    <t>060BGO0100</t>
  </si>
  <si>
    <t>ALEXÂNIA (FIM TRAVESSIA URBANA) *TRECHO URBANO*</t>
  </si>
  <si>
    <t>060BGO0110</t>
  </si>
  <si>
    <t>ALEXÂNIA (FIM TRAVESSIA URBANA)</t>
  </si>
  <si>
    <t>INÍCIO TRAVESSIA URBANA ABADIÂNIA</t>
  </si>
  <si>
    <t>060BGO0111</t>
  </si>
  <si>
    <t>ENTR GO-338 (ABADIÂNIA - FIM TRAVESSIA URBANA) *TRECHO URBANO*</t>
  </si>
  <si>
    <t>060BGO0112</t>
  </si>
  <si>
    <t>ENTR GO-338 (ABADIÂNIA - FIM TRAVESSIA URBANA)</t>
  </si>
  <si>
    <t>ENTR BR-153(A) (P/ANÁPOLIS)</t>
  </si>
  <si>
    <t>060BGO0114</t>
  </si>
  <si>
    <t>ENTR GO-330 (P/ANÁPOLIS/DAIA)</t>
  </si>
  <si>
    <t>060BGO0116</t>
  </si>
  <si>
    <t>ENTR GO-415 (P/GOIANÁPOLIS)</t>
  </si>
  <si>
    <t>060BGO0118a</t>
  </si>
  <si>
    <t>060BGO0118b</t>
  </si>
  <si>
    <t>ENTR BR-153(B) (VIADUTO ALDEIA DO VALE)</t>
  </si>
  <si>
    <t>BR-153</t>
  </si>
  <si>
    <t>153BGO0590</t>
  </si>
  <si>
    <t>ENTR BR-060(B) (GOIÂNIA)</t>
  </si>
  <si>
    <t>ENTR BR-457 (GOIÂNIA)</t>
  </si>
  <si>
    <t>153BGO0592a</t>
  </si>
  <si>
    <t>153BGO0592b</t>
  </si>
  <si>
    <t>ENTR BR-352 (GOIÂNIA)</t>
  </si>
  <si>
    <t>153BGO0610</t>
  </si>
  <si>
    <t>ACESSO SUL GOIÂNIA</t>
  </si>
  <si>
    <t>153BGO0612a</t>
  </si>
  <si>
    <t>153BGO0612b</t>
  </si>
  <si>
    <t>APARECIDA DE GOIÂNIA</t>
  </si>
  <si>
    <t>153BGO0620</t>
  </si>
  <si>
    <t>ENTR GO-319</t>
  </si>
  <si>
    <t>153BGO0625</t>
  </si>
  <si>
    <t>ENTR GO-219(A)</t>
  </si>
  <si>
    <t>153BGO0627</t>
  </si>
  <si>
    <t>ENTR GO-219(B) (HIDROLÂNDIA)</t>
  </si>
  <si>
    <t>153BGO0628</t>
  </si>
  <si>
    <t>ENTR GO-217(A) (P/PIRACANJUBA)</t>
  </si>
  <si>
    <t>153BGO0632</t>
  </si>
  <si>
    <t>ENTR GO-217(B) (PROFESSOR JAMIL)</t>
  </si>
  <si>
    <t>153BGO0650</t>
  </si>
  <si>
    <t>ENTR GO-470</t>
  </si>
  <si>
    <t>153BGO0655</t>
  </si>
  <si>
    <t>ENTR GO-215 (P/PONTALINA)</t>
  </si>
  <si>
    <t>153BGO0670</t>
  </si>
  <si>
    <t>ENTR BR-490/GO-213(A) (P/MORRINHOS)</t>
  </si>
  <si>
    <t>153BGO0690</t>
  </si>
  <si>
    <t>ENTR GO-213(B) (P/ALOÂNDIA)</t>
  </si>
  <si>
    <t>153BGO0710</t>
  </si>
  <si>
    <t>ENTR GO-419</t>
  </si>
  <si>
    <t>153BGO0711</t>
  </si>
  <si>
    <t>ENTR GO-320 (P/GOIATUBA)</t>
  </si>
  <si>
    <t>153BGO0712</t>
  </si>
  <si>
    <t>ENTR GO-210(A) (P/BURITI ALEGRE)</t>
  </si>
  <si>
    <t>153BGO0730</t>
  </si>
  <si>
    <t>ENTR GO-210(B) (P/PANAMÁ)</t>
  </si>
  <si>
    <t>153BGO0750</t>
  </si>
  <si>
    <t>ENTR BR-154/452(A)/483</t>
  </si>
  <si>
    <t>153BGO0770a</t>
  </si>
  <si>
    <t>153BGO0770b</t>
  </si>
  <si>
    <t>ENTR BR-452(B) (INÍCIO PONTE S/RIO PARANAÍBA) (DIV GO/MG) (ITUMBIARA)</t>
  </si>
  <si>
    <t>MG</t>
  </si>
  <si>
    <t>153BMG0790</t>
  </si>
  <si>
    <t>ENTR BR-452(A) (FIM PONTE S/RIO PARANAÍBA) (DIV GO/MG)</t>
  </si>
  <si>
    <t>ENTR BR-452(B)</t>
  </si>
  <si>
    <t>153BMG0800a</t>
  </si>
  <si>
    <t>153BMG0800b</t>
  </si>
  <si>
    <t>ENTR MG-226 (P/CANÁPOLIS)</t>
  </si>
  <si>
    <t>153BMG0810</t>
  </si>
  <si>
    <t>ENTR BR-365 (P/MONTE ALEGRE DE MINAS)</t>
  </si>
  <si>
    <t>153BMG0830</t>
  </si>
  <si>
    <t>ENTR BR-464(A)/497 (PRATA)</t>
  </si>
  <si>
    <t>153BMG0850</t>
  </si>
  <si>
    <t>ENTR BR-464(B)(ACESSO PATRIMÔNIO)</t>
  </si>
  <si>
    <t>153BMG0857</t>
  </si>
  <si>
    <t>ENTR BR-262(A) (P/POUSO ALTO)</t>
  </si>
  <si>
    <t>153BMG0863</t>
  </si>
  <si>
    <t>ENTR BR-364(A)/262(A) (P/COMENDADOR GOMES)</t>
  </si>
  <si>
    <t>153BMG0870</t>
  </si>
  <si>
    <t>ENTR BR-364(B)/262(B) (P/FRUTAL)</t>
  </si>
  <si>
    <t>153BMG0890</t>
  </si>
  <si>
    <t>ENTR MG-255</t>
  </si>
  <si>
    <t>153BMG0910</t>
  </si>
  <si>
    <t>ENTR BR-262(B)/FIM PONTE S/RIO GRANDE (DIV MG/SP)</t>
  </si>
  <si>
    <t>BR-262</t>
  </si>
  <si>
    <t>262BMG0640a</t>
  </si>
  <si>
    <t>PRAÇA CEMIG</t>
  </si>
  <si>
    <t>262BMG0640b</t>
  </si>
  <si>
    <t>ENTR BR-381(C) (BETIM) *TRECHO URBANO*</t>
  </si>
  <si>
    <t>262BMG0650</t>
  </si>
  <si>
    <t>ENTR BR-381(C) (BETIM)</t>
  </si>
  <si>
    <t>ENTR MG-050 (P/MATEUS LEME)</t>
  </si>
  <si>
    <t>262BMG0670</t>
  </si>
  <si>
    <t>ACESSO FLORESTAL</t>
  </si>
  <si>
    <t>262BMG0685</t>
  </si>
  <si>
    <t>ENTR BR-352 (PARÁ DE MINAS)</t>
  </si>
  <si>
    <t>262BMG0690</t>
  </si>
  <si>
    <t>ENTR MG-431</t>
  </si>
  <si>
    <t>262BMG0710</t>
  </si>
  <si>
    <t>ENTR MG-430 (P/IGARATINGA)</t>
  </si>
  <si>
    <t>262BMG0730</t>
  </si>
  <si>
    <t>ACESSO SÃO GONÇALO  DO PARÁ</t>
  </si>
  <si>
    <t>262BMG0740</t>
  </si>
  <si>
    <t>ENTR BR-494/MG-423</t>
  </si>
  <si>
    <t>262BMG0745</t>
  </si>
  <si>
    <t>FIM DA TRAVESSIA DE NOVA SERRANA</t>
  </si>
  <si>
    <t>262BMG0750</t>
  </si>
  <si>
    <t>ENTR MG-164 (P/BOM DESPACHO)</t>
  </si>
  <si>
    <t>262BMG0770</t>
  </si>
  <si>
    <t>ENTR MG-170 (P/MOEMA)</t>
  </si>
  <si>
    <t>262BMG0790</t>
  </si>
  <si>
    <t>ENTR MG-176 (P/LUZ)</t>
  </si>
  <si>
    <t>262BMG0810</t>
  </si>
  <si>
    <t>ACESSO CÓRREGO DANTA</t>
  </si>
  <si>
    <t>262BMG0820</t>
  </si>
  <si>
    <t>ENTR BR-354(A) (P/BAMBUÍ)</t>
  </si>
  <si>
    <t>262BMG0830</t>
  </si>
  <si>
    <t>ENTR BR-354(B)</t>
  </si>
  <si>
    <t>262BMG0850</t>
  </si>
  <si>
    <t>ACESSO CAMPOS ALTOS</t>
  </si>
  <si>
    <t>262BMG0870</t>
  </si>
  <si>
    <t>ENTR MG-187 (P/IBIÁ)</t>
  </si>
  <si>
    <t>262BMG0890</t>
  </si>
  <si>
    <t>ENTR BR-146 (P/ARAXÁ)</t>
  </si>
  <si>
    <t>262BMG0910</t>
  </si>
  <si>
    <t>ENTR BR-452 (P/UBERLÂNDIA)</t>
  </si>
  <si>
    <t>262BMG0930</t>
  </si>
  <si>
    <t>ENTR BR-462 (PERDIZES)</t>
  </si>
  <si>
    <t>262BMG0950</t>
  </si>
  <si>
    <t>ENTR MG-190 (P/SACRAMENTO)</t>
  </si>
  <si>
    <t>262BMG0970</t>
  </si>
  <si>
    <t>ENTR ACESSO PONTE ALTA</t>
  </si>
  <si>
    <t>262BMG0990</t>
  </si>
  <si>
    <t>INÍCIO PISTA DUPLA (UBERABA)</t>
  </si>
  <si>
    <t>262BMG0995</t>
  </si>
  <si>
    <t>ENTR BR-050(A)/464(A) (UBERABA)</t>
  </si>
  <si>
    <t>262BMG1005</t>
  </si>
  <si>
    <t>ENTR BR-050(B)</t>
  </si>
  <si>
    <t>FIM PISTA DUPLA</t>
  </si>
  <si>
    <t>262BMG1010</t>
  </si>
  <si>
    <t>ENTR BR-464(B)</t>
  </si>
  <si>
    <t>262BMG1015a</t>
  </si>
  <si>
    <t>262BMG1015b</t>
  </si>
  <si>
    <t>ENTR BR-455 (P/CAMPO FLORIDO)</t>
  </si>
  <si>
    <t>262BMG1020</t>
  </si>
  <si>
    <t>ACESSO POUSO ALTO</t>
  </si>
  <si>
    <t>262BMG1030</t>
  </si>
  <si>
    <t>ENTR BR-153(A) (P/POUSO ALTO)</t>
  </si>
  <si>
    <t>BR-040</t>
  </si>
  <si>
    <t>040BDF0010</t>
  </si>
  <si>
    <t>ENTR BR-050(A)/251/450/DF-001 (BRASILIA)</t>
  </si>
  <si>
    <t>P/SANTA MARIA</t>
  </si>
  <si>
    <t>040BDF0012</t>
  </si>
  <si>
    <t>ENTR VICINAL - 371</t>
  </si>
  <si>
    <t>040BDF0015</t>
  </si>
  <si>
    <t>ENTR DF-495</t>
  </si>
  <si>
    <t>040BDF0017</t>
  </si>
  <si>
    <t>040BDF0020</t>
  </si>
  <si>
    <t>ENTR BR-050(B) (DIV DF/GO)</t>
  </si>
  <si>
    <t>040BGO0030</t>
  </si>
  <si>
    <t>ENTR BR-050(A) (DIV DF/GO)</t>
  </si>
  <si>
    <t>ENTR GO-010 (P/LUZIÂNIA)</t>
  </si>
  <si>
    <t>040BGO0050a</t>
  </si>
  <si>
    <t>040BGO0050b</t>
  </si>
  <si>
    <t>ENTR BR-050(B)/354/457/GO-309 (CRISTALINA)</t>
  </si>
  <si>
    <t>040BGO0070</t>
  </si>
  <si>
    <t>DIV GO/MG</t>
  </si>
  <si>
    <t>040BMG0090</t>
  </si>
  <si>
    <t>ENTR MG-188(B) (P/SÃO SEBASTIÃO)</t>
  </si>
  <si>
    <t>040BMG0097</t>
  </si>
  <si>
    <t>ACESSO ENTRE RIBEIROS</t>
  </si>
  <si>
    <t>040BMG0100</t>
  </si>
  <si>
    <t>ACESSO MORRO AGUDO</t>
  </si>
  <si>
    <t>040BMG0110</t>
  </si>
  <si>
    <t>ACESSO VAZANTE</t>
  </si>
  <si>
    <t>040BMG0120</t>
  </si>
  <si>
    <t>ENTR MG-410 (P/PORTO DIAMANTE)</t>
  </si>
  <si>
    <t>040BMG0130</t>
  </si>
  <si>
    <t>ENTR MG-181 (JOÃO PINHEIRO)</t>
  </si>
  <si>
    <t>040BMG0150</t>
  </si>
  <si>
    <t>ENTR BR-365</t>
  </si>
  <si>
    <t>040BMG0170</t>
  </si>
  <si>
    <t>ENTR MG-220 (TRÊS MARIAS)</t>
  </si>
  <si>
    <t>040BMG0190a</t>
  </si>
  <si>
    <t>040BMG0190b</t>
  </si>
  <si>
    <t>ACESSO MORADA NOVA DE MINAS</t>
  </si>
  <si>
    <t>040BMG0195</t>
  </si>
  <si>
    <t>ACESSO SÃO JOSÉ DO BURITI</t>
  </si>
  <si>
    <t>040BMG0200</t>
  </si>
  <si>
    <t>ENTR BR-259 (FELIXLÂNDIA)</t>
  </si>
  <si>
    <t>040BMG0210</t>
  </si>
  <si>
    <t>P/CANABRAVA</t>
  </si>
  <si>
    <t>040BMG0217</t>
  </si>
  <si>
    <t>ENTR MG-420 (P/ANGUERETA)</t>
  </si>
  <si>
    <t>040BMG0230</t>
  </si>
  <si>
    <t>ENTR BR-135(A)</t>
  </si>
  <si>
    <t>040BMG0240</t>
  </si>
  <si>
    <t>ACESSO NORTE DE PARAOPEBA</t>
  </si>
  <si>
    <t>040BMG0250</t>
  </si>
  <si>
    <t>ACESSO SUL DE PARAOPEBA</t>
  </si>
  <si>
    <t>040BMG0260</t>
  </si>
  <si>
    <t>ENTR MG-231</t>
  </si>
  <si>
    <t>040BMG0270</t>
  </si>
  <si>
    <t>ENTR MG-424 (P/SETE LAGOAS)</t>
  </si>
  <si>
    <t>040BMG0290</t>
  </si>
  <si>
    <t>ENTR MG-238 (P/SETE LAGOAS)</t>
  </si>
  <si>
    <t>040BMG0330</t>
  </si>
  <si>
    <t>ENTR MG-432 (P/ESMERALDAS)</t>
  </si>
  <si>
    <t xml:space="preserve">A contratação não previu o contorno proximo as terras indígenas Marãiwatsédé (SNV 158CMT1005, 158CMT1010, 158CMT1015 e 158CMT1020), totalizando 190,1 km
Entretanto considerou a continuação da BR-158 (SNV 158BMT0205 (parcial), 158BMT0210 e 158BMT0215), totalizando 117,4 km
</t>
  </si>
  <si>
    <t>Não identificamos onde possa estar justificada essa segunda diferença de 5,5 km</t>
  </si>
  <si>
    <t>Situação</t>
  </si>
  <si>
    <t>Mantido</t>
  </si>
  <si>
    <t>Novo Trecho</t>
  </si>
  <si>
    <t>TOTAL</t>
  </si>
  <si>
    <t>LEGENDA:</t>
  </si>
  <si>
    <t>(azul claro)</t>
  </si>
  <si>
    <t>Planilha de Análise - SNVs e SREs - Malha a ser Estudada</t>
  </si>
  <si>
    <t xml:space="preserve">UF </t>
  </si>
  <si>
    <t>Tipo de trecho</t>
  </si>
  <si>
    <t>Desc Coinc</t>
  </si>
  <si>
    <t>Código</t>
  </si>
  <si>
    <t>Local de Início</t>
  </si>
  <si>
    <t>Local de Fim</t>
  </si>
  <si>
    <t>Superfície Federal</t>
  </si>
  <si>
    <t>Federal Coincidente</t>
  </si>
  <si>
    <t>Administração</t>
  </si>
  <si>
    <t>Ato legal</t>
  </si>
  <si>
    <t>Estadual Coincidente</t>
  </si>
  <si>
    <t>Superfície Est. Coincidente</t>
  </si>
  <si>
    <t>Jurisdição</t>
  </si>
  <si>
    <t>Superfície</t>
  </si>
  <si>
    <t>Unidade Local</t>
  </si>
  <si>
    <t>Eixo Principal</t>
  </si>
  <si>
    <t>PAV</t>
  </si>
  <si>
    <t>EOD</t>
  </si>
  <si>
    <t>Federal</t>
  </si>
  <si>
    <t>Coinc</t>
  </si>
  <si>
    <t>Concessão Federal</t>
  </si>
  <si>
    <t>Contorno</t>
  </si>
  <si>
    <t>PLA</t>
  </si>
  <si>
    <t>Acesso</t>
  </si>
  <si>
    <t>DUP</t>
  </si>
  <si>
    <t>Obras</t>
  </si>
  <si>
    <t>Trechos novos</t>
  </si>
  <si>
    <t>Nova configuração</t>
  </si>
  <si>
    <t>Resumo - Extensões</t>
  </si>
  <si>
    <t>RJ</t>
  </si>
  <si>
    <t>FIM DA DUPLICAÇÃO</t>
  </si>
  <si>
    <t>ENTR BR-116(B)</t>
  </si>
  <si>
    <t>Trechos original</t>
  </si>
  <si>
    <t>393</t>
  </si>
  <si>
    <t>393ARJ1005</t>
  </si>
  <si>
    <t>ENTR BR-393 (KM 282,9 - BAIRRO BRASILÂNDIA)</t>
  </si>
  <si>
    <t>ENTR C/ RODOVIA MUNICIPAL VR-001</t>
  </si>
  <si>
    <t>393ARJ1010</t>
  </si>
  <si>
    <t>ENTR BR-116 *TRECHO MUNICIPAL*</t>
  </si>
  <si>
    <t>IMP</t>
  </si>
  <si>
    <t>EOP</t>
  </si>
  <si>
    <t>N_PAV</t>
  </si>
  <si>
    <t>Seropédica</t>
  </si>
  <si>
    <t>393BRJ0270</t>
  </si>
  <si>
    <t>DIV MG/RJ (ALÉM PARAÍBA)</t>
  </si>
  <si>
    <t>393BRJ0275</t>
  </si>
  <si>
    <t>ENTR RJ-154</t>
  </si>
  <si>
    <t>393BRJ0290</t>
  </si>
  <si>
    <t>SAPUCAIA</t>
  </si>
  <si>
    <t>393BRJ0330</t>
  </si>
  <si>
    <t>ENTR BR-040(A)</t>
  </si>
  <si>
    <t>393BRJ0340</t>
  </si>
  <si>
    <t>ENTR BR-040(B)</t>
  </si>
  <si>
    <t>393BRJ0350</t>
  </si>
  <si>
    <t>ENTR RJ-131</t>
  </si>
  <si>
    <t>393BRJ0370</t>
  </si>
  <si>
    <t>ACESSO TRÊS RIOS</t>
  </si>
  <si>
    <t>393BRJ0390</t>
  </si>
  <si>
    <t>ACESSO PARAÍBA DO SUL</t>
  </si>
  <si>
    <t>393BRJ0410</t>
  </si>
  <si>
    <t>ENTR RJ-135 (ANDRADE PINTO)</t>
  </si>
  <si>
    <t>393BRJ0430</t>
  </si>
  <si>
    <t>ENTR RJ-125 (UBÁ)</t>
  </si>
  <si>
    <t>393BRJ0450</t>
  </si>
  <si>
    <t>ENTR BR-492 (MACAMBARA)</t>
  </si>
  <si>
    <t>393BRJ0470</t>
  </si>
  <si>
    <t>ENTR RJ-115 (VASSOURAS)</t>
  </si>
  <si>
    <t>393BRJ0490</t>
  </si>
  <si>
    <t>ENTR RJ-127</t>
  </si>
  <si>
    <t>393BRJ0510</t>
  </si>
  <si>
    <t>ENTR RJ-145 (P/BARRA DO PIRAÍ)</t>
  </si>
  <si>
    <t>393BRJ0530</t>
  </si>
  <si>
    <t>ENTR RJ-141 (P/DORÂNDIA)</t>
  </si>
  <si>
    <t>FIM DA CONCESSÃO</t>
  </si>
  <si>
    <t>393BRJ0560</t>
  </si>
  <si>
    <t>ENTR BR-494/RJ-153 (P/NOSSA SENHORA DO AMPARO)</t>
  </si>
  <si>
    <t>393BRJ0570</t>
  </si>
  <si>
    <t>393BRJ0590</t>
  </si>
  <si>
    <t>FIM DUPLICAÇÃO *TRECHO URBANO*</t>
  </si>
  <si>
    <t>393BRJ0610</t>
  </si>
  <si>
    <t>LIMITE MUNIC VOLTA REDONDA/BARRA MANSA</t>
  </si>
  <si>
    <t>ENTR BR-116 *TRECHO URBANO*</t>
  </si>
  <si>
    <t>116BRJ1470</t>
  </si>
  <si>
    <t>040BRJ0710</t>
  </si>
  <si>
    <t>494BRJ0280</t>
  </si>
  <si>
    <t>494BRJ0290</t>
  </si>
  <si>
    <t>494BRJ0310</t>
  </si>
  <si>
    <t>163</t>
  </si>
  <si>
    <t>163BMT0560</t>
  </si>
  <si>
    <t>DIV MS/MT</t>
  </si>
  <si>
    <t>ENTR MT-299</t>
  </si>
  <si>
    <t>163BMT0565</t>
  </si>
  <si>
    <t>ENTR MT-370</t>
  </si>
  <si>
    <t>163BMT0570</t>
  </si>
  <si>
    <t>ENTR MT-040</t>
  </si>
  <si>
    <t>163BMT0575</t>
  </si>
  <si>
    <t>ENTR MT-471</t>
  </si>
  <si>
    <t>163BMT0580</t>
  </si>
  <si>
    <t>163BMT0581</t>
  </si>
  <si>
    <t>ENTR BR-364(A)</t>
  </si>
  <si>
    <t>163BMT0582</t>
  </si>
  <si>
    <t>ENTR MT-130/MT-471 (ACESSO RONDONÓPOLIS (I)</t>
  </si>
  <si>
    <t>163BMT0585</t>
  </si>
  <si>
    <t>ACESSO RONDONÓPOLIS (II)</t>
  </si>
  <si>
    <t>163BMT0590</t>
  </si>
  <si>
    <t>ENTR MT-483 (ANEL RODOVIÁRIO RONDONÓPOLIS)</t>
  </si>
  <si>
    <t>163BMT0591</t>
  </si>
  <si>
    <t>ENTR MT-270(B)</t>
  </si>
  <si>
    <t>163BMT0592</t>
  </si>
  <si>
    <t>ENTR MT-469(A)</t>
  </si>
  <si>
    <t>163BMT0595</t>
  </si>
  <si>
    <t>ENTR MT-469(B)</t>
  </si>
  <si>
    <t>ENTR MT-454 (SANTA ELVIRA)</t>
  </si>
  <si>
    <t>ENTR MT-373(A) (JUSCIMEIRA)</t>
  </si>
  <si>
    <t>163BMT0610</t>
  </si>
  <si>
    <t>ENTR MT-373(B)</t>
  </si>
  <si>
    <t>ENTR MT-472 (SÃO PEDRO DA CIPA)</t>
  </si>
  <si>
    <t>ENTR MT-344</t>
  </si>
  <si>
    <t>163BMT0625</t>
  </si>
  <si>
    <t>ENTR MT-457(A) (P/JACIÁRA)</t>
  </si>
  <si>
    <t>163BMT0630</t>
  </si>
  <si>
    <t>ENTR MT-457(B)</t>
  </si>
  <si>
    <t>163BMT0635</t>
  </si>
  <si>
    <t>ENTR MT-260</t>
  </si>
  <si>
    <t>163BMT0640</t>
  </si>
  <si>
    <t>ENTR MT-453</t>
  </si>
  <si>
    <t>163BMT0645</t>
  </si>
  <si>
    <t>ENTR MT-140(A)</t>
  </si>
  <si>
    <t>ENTR BR-070(A) (SÃO VICENTE)</t>
  </si>
  <si>
    <t>ENTR MT-455</t>
  </si>
  <si>
    <t>163BMT0660</t>
  </si>
  <si>
    <t>INÍCIO VARIANTE I SERRA DE SÃO VICENTE</t>
  </si>
  <si>
    <t>163BMT0665</t>
  </si>
  <si>
    <t>FIM VARIANTE I SERRA DE SÃO VICENTE</t>
  </si>
  <si>
    <t>163BMT0670</t>
  </si>
  <si>
    <t>INÍC VARIANTE II SERRA DE SÃO VICENTE</t>
  </si>
  <si>
    <t>163BMT0675</t>
  </si>
  <si>
    <t>FIM VARIANTE II SERRA DE SÃO VICENTE</t>
  </si>
  <si>
    <t>ACESSO DISTRITO INDUSTRIAL</t>
  </si>
  <si>
    <t>163BMT0685</t>
  </si>
  <si>
    <t>ENTR BR-070(B)/MT-407</t>
  </si>
  <si>
    <t>163BMT0695</t>
  </si>
  <si>
    <t>ACESSO TIJUCAL (CONTORNO DE CUIABÁ)</t>
  </si>
  <si>
    <t>163BMT0700</t>
  </si>
  <si>
    <t>ENTR MT-040 (P/SANTO ANTÔNIO DO LEVERGER) *TRECHO URBANO*</t>
  </si>
  <si>
    <t>163BMT0705</t>
  </si>
  <si>
    <t>ENTR MT-040 (P/SANTO ANTÔNIO DO LEVERGER)</t>
  </si>
  <si>
    <t>ENTR AVENIDA MIGUEL SUTIL (AREÃO) *TRECHO URBANO*</t>
  </si>
  <si>
    <t>163BMT0710</t>
  </si>
  <si>
    <t>ENTR AVENIDA MIGUEL SUTIL (AREÃO)</t>
  </si>
  <si>
    <t>ENTR BR-251/MT-351(A) *TRECHO URBANO*</t>
  </si>
  <si>
    <t>163BMT0715</t>
  </si>
  <si>
    <t>ENTR BR-251/MT-351(A)</t>
  </si>
  <si>
    <t>ENTR MT-050(A)/060(A)/351(B) (PONTE NOVA) *TRECHO URBANO*</t>
  </si>
  <si>
    <t>163BMT0720</t>
  </si>
  <si>
    <t>ENTR MT-050(A)/060(A)/351(B) (PONTE NOVA)</t>
  </si>
  <si>
    <t>ENTR AVENIDA DA FEB *TRECHO URBANO*</t>
  </si>
  <si>
    <t>163BMT0725</t>
  </si>
  <si>
    <t>ENTR AVENIDA DA FEB</t>
  </si>
  <si>
    <t>ENTR AV. ULISSES POMPEU DE CAMPOS/MT-050</t>
  </si>
  <si>
    <t>163BMT0730</t>
  </si>
  <si>
    <t>ENTR AV COUTO MAGALHÃES/POSTO TREVINHO *TRECHO URBANO*</t>
  </si>
  <si>
    <t>163BMT0735</t>
  </si>
  <si>
    <t>ENTR AV COUTO MAGALHÃES/POSTO TREVINHO</t>
  </si>
  <si>
    <t>ENTR BR-070/MT-060(B) (TREVO LAGARTO) *TRECHO URBANO*</t>
  </si>
  <si>
    <t>163BMT0740</t>
  </si>
  <si>
    <t>ENTR BR-070/MT-060(B) (TREVO LAGARTO)</t>
  </si>
  <si>
    <t>MATA GRANDE</t>
  </si>
  <si>
    <t>163BMT0745</t>
  </si>
  <si>
    <t>ENTR MT-246(A) (P/ACORIZAL)</t>
  </si>
  <si>
    <t>163BMT0750</t>
  </si>
  <si>
    <t>FIM DA PONTE S/RIO JANGADA</t>
  </si>
  <si>
    <t>163BMT0755</t>
  </si>
  <si>
    <t>ENTR MT-246(B)</t>
  </si>
  <si>
    <t>163BMT0760</t>
  </si>
  <si>
    <t>INÍCIO DA TRAVESSIA URB DE ROSÁRIO OESTE</t>
  </si>
  <si>
    <t>163BMT0765</t>
  </si>
  <si>
    <t>FIM DA TRAVESSIA URBANA DE ROSÁRIO OESTE *TRECHO URBANO*</t>
  </si>
  <si>
    <t>163BMT0770</t>
  </si>
  <si>
    <t>FIM DA TRAVESSIA URBANA DE ROSÁRIO OESTE</t>
  </si>
  <si>
    <t>ENTR MT-241 (NOBRES)</t>
  </si>
  <si>
    <t>163BMT0775</t>
  </si>
  <si>
    <t>ENTR MT-240(A)</t>
  </si>
  <si>
    <t>163BMT0780</t>
  </si>
  <si>
    <t>ENTR BR-364(B)/MT-010(B)/240(B) (POSTO GIL)</t>
  </si>
  <si>
    <t>163BMT0785</t>
  </si>
  <si>
    <t>ENTR MT-249 (INÍCIO DA TRAVESSIA URBANA DE NOVA MUTUM)</t>
  </si>
  <si>
    <t>163BMT0790</t>
  </si>
  <si>
    <t>FIM DA TRAVESSIA URBANA DE NOVA MUTUM *TRECHO URBANO*</t>
  </si>
  <si>
    <t>163BMT0795</t>
  </si>
  <si>
    <t>FIM DA TRAVESSIA URBANA DE NOVA MUTUM</t>
  </si>
  <si>
    <t>ENTR MT-235 (P/SÃO JOSÉ DO RIO CLARO)</t>
  </si>
  <si>
    <t>163BMT0800</t>
  </si>
  <si>
    <t>ENTR MT-338</t>
  </si>
  <si>
    <t>163BMT0805</t>
  </si>
  <si>
    <t>ENTR MT-449 (LUCAS DO RIO VERDE)</t>
  </si>
  <si>
    <t>163BMT0808</t>
  </si>
  <si>
    <t>INÍCIO DA TRAVESSIA URBANA DE SORRISO</t>
  </si>
  <si>
    <t>163BMT0810</t>
  </si>
  <si>
    <t>ENTR BR-242/MT-242 *TRECHO URBANO*</t>
  </si>
  <si>
    <t>163BMT0815</t>
  </si>
  <si>
    <t>ENTR BR-242/MT-242</t>
  </si>
  <si>
    <t>FIM DA TRAVESSIA URBANA DE SORRISO *TRECHO URBANO*</t>
  </si>
  <si>
    <t>163BMT0820</t>
  </si>
  <si>
    <t>FIM DA TRAVESSIA URBANA DE SORRISO</t>
  </si>
  <si>
    <t>ENTR MT-225 (P/VERA)</t>
  </si>
  <si>
    <t>163BMT0821</t>
  </si>
  <si>
    <t>INÍCIO DA TRAVESSIA URBANA DE SINOP</t>
  </si>
  <si>
    <t>163BMT0822</t>
  </si>
  <si>
    <t>ENTR MT-140(B) (P/SANTA CARMEM) *TRECHO URBANO*</t>
  </si>
  <si>
    <t>163BMT0825</t>
  </si>
  <si>
    <t>ENTR MT-140(B) (P/SANTA CARMEM)</t>
  </si>
  <si>
    <t>FIM DA TRAVESSIA URBANA DE SINOP *TRECHO URBANO*</t>
  </si>
  <si>
    <t>163BMT0830</t>
  </si>
  <si>
    <t>FIM DA TRAVESSIA URBANA DE SINOP</t>
  </si>
  <si>
    <t>ENTR MT-423 (P/ CLAUDIA)</t>
  </si>
  <si>
    <t>163BMT0832</t>
  </si>
  <si>
    <t>ENTR MT-220 (P/PORTO DOS GAÚCHOS)</t>
  </si>
  <si>
    <t>163CMT1005</t>
  </si>
  <si>
    <t>ENTR BR-070/163/364</t>
  </si>
  <si>
    <t>RIO COXIPÓ (CONTORNO NORTE DE CUIABÁ)</t>
  </si>
  <si>
    <t>163CMT1010</t>
  </si>
  <si>
    <t>ENTR BR-251/MT-020 (CONTORNO NORTE DE CUIABÁ)</t>
  </si>
  <si>
    <t>163CMT1015</t>
  </si>
  <si>
    <t>ENTR MT-010 (CONTORNO NORTE DE CUIABÁ)</t>
  </si>
  <si>
    <t>163CMT1020</t>
  </si>
  <si>
    <t>ENTR MT-400 (SUCURÍ) (CONTORNO NORTE DE CUIABÁ)</t>
  </si>
  <si>
    <t>163CMT1025</t>
  </si>
  <si>
    <t>RIO CUIABÁ (CONTORNO NORTE DE CUIABÁ)</t>
  </si>
  <si>
    <t>163CMT1030</t>
  </si>
  <si>
    <t>ENTR BR-163/364 (CONTORNO NORTE DE CUIABÁ)</t>
  </si>
  <si>
    <t>Variante</t>
  </si>
  <si>
    <t>163VMT1005</t>
  </si>
  <si>
    <t>INÍCIO PISTA INVERSA I S DE SÃO VICENTE</t>
  </si>
  <si>
    <t>FIM PISTA INVERSA I S DE SÃO VICENTE</t>
  </si>
  <si>
    <t>163VMT2005</t>
  </si>
  <si>
    <t>INÍCIO PISTA INVERSA II S DE SÃO VICENTE</t>
  </si>
  <si>
    <t>FIM PISTA INVERSA II S DE SÃO VICENTE</t>
  </si>
  <si>
    <t>Rondonópolis</t>
  </si>
  <si>
    <t>364BMT0650</t>
  </si>
  <si>
    <t>364BMT0655</t>
  </si>
  <si>
    <t>364BMT0660</t>
  </si>
  <si>
    <t>364BMT0665</t>
  </si>
  <si>
    <t>364BMT0670</t>
  </si>
  <si>
    <t>364BMT0675</t>
  </si>
  <si>
    <t>364BMT0680</t>
  </si>
  <si>
    <t>364BMT0685</t>
  </si>
  <si>
    <t>364BMT0690</t>
  </si>
  <si>
    <t>364BMT0700</t>
  </si>
  <si>
    <t>364BMT0705</t>
  </si>
  <si>
    <t>364BMT0710</t>
  </si>
  <si>
    <t>364BMT0715</t>
  </si>
  <si>
    <t>364BMT0720</t>
  </si>
  <si>
    <t>364BMT0725</t>
  </si>
  <si>
    <t>364BMT0730</t>
  </si>
  <si>
    <t>364BMT0735</t>
  </si>
  <si>
    <t>364BMT0740;070BMT0410</t>
  </si>
  <si>
    <t>Cuiabá</t>
  </si>
  <si>
    <t>070BMT0415;364BMT0745</t>
  </si>
  <si>
    <t>364BMT0750;070BMT0420</t>
  </si>
  <si>
    <t>070BMT0425;364BMT0755</t>
  </si>
  <si>
    <t>070BMT0430;364BMT0760</t>
  </si>
  <si>
    <t>364BMT0765;070BMT0435</t>
  </si>
  <si>
    <t>364BMT0770;070BMT0440</t>
  </si>
  <si>
    <t>364BMT0780</t>
  </si>
  <si>
    <t>364BMT0785</t>
  </si>
  <si>
    <t>364BMT0790</t>
  </si>
  <si>
    <t>364BMT0795</t>
  </si>
  <si>
    <t>364BMT0800</t>
  </si>
  <si>
    <t>364BMT0805</t>
  </si>
  <si>
    <t>364BMT0810</t>
  </si>
  <si>
    <t>364BMT0815</t>
  </si>
  <si>
    <t>364BMT0820</t>
  </si>
  <si>
    <t>364BMT0825</t>
  </si>
  <si>
    <t>364BMT0830</t>
  </si>
  <si>
    <t>364BMT0835</t>
  </si>
  <si>
    <t>364BMT0840</t>
  </si>
  <si>
    <t>364BMT0845</t>
  </si>
  <si>
    <t>364BMT0850</t>
  </si>
  <si>
    <t>364BMT0855</t>
  </si>
  <si>
    <t>364BMT0870</t>
  </si>
  <si>
    <t>364BMT0890</t>
  </si>
  <si>
    <t>Sorriso</t>
  </si>
  <si>
    <t>364VMT1005;070VMT1005</t>
  </si>
  <si>
    <t>070VMT2005;364VMT2005</t>
  </si>
  <si>
    <t>070</t>
  </si>
  <si>
    <t>070BMT0500</t>
  </si>
  <si>
    <t>ENTR BR-163(B)/364(B)/MT-407(A)</t>
  </si>
  <si>
    <t>ENTR BR-163/364/MT-407(B) (TREVO LAGARTO) *TRECHO URBANO*</t>
  </si>
  <si>
    <t>070BMT0290</t>
  </si>
  <si>
    <t>ENTR BR-158(A) (DIV GO/MT) (ARAGARÇAS)</t>
  </si>
  <si>
    <t>INÍCIO DA DUPLICAÇÃO (BARRA DO GARÇAS) *TRECHO URBANO*</t>
  </si>
  <si>
    <t>070BMT0295</t>
  </si>
  <si>
    <t>INÍCIO DA DUPLICAÇÃO (BARRA DO GARÇAS)</t>
  </si>
  <si>
    <t>ENTR BR-158(B) (FIM DA DUPLICAÇÃO) *TRECHO URBANO*</t>
  </si>
  <si>
    <t>070BMT0300</t>
  </si>
  <si>
    <t>ENTR BR-158(B) (FIM DA DUPLICAÇÃO)</t>
  </si>
  <si>
    <t>PONTE S/RIO PASSA-VINTE (GENERAL CARNEIRO)</t>
  </si>
  <si>
    <t>070BMT0310</t>
  </si>
  <si>
    <t>ACESSO TERRA INDÍGENA MERURE</t>
  </si>
  <si>
    <t>070BMT0320</t>
  </si>
  <si>
    <t>ENTR MT-110(A) (P/NOVO SÃO JOAQUIM)</t>
  </si>
  <si>
    <t>070BMT0321</t>
  </si>
  <si>
    <t>ENTR MT-474</t>
  </si>
  <si>
    <t>070BMT0322</t>
  </si>
  <si>
    <t>ENTR MT-110(B) (P/TESOURO)</t>
  </si>
  <si>
    <t>070BMT0324</t>
  </si>
  <si>
    <t>ENTR MT-383</t>
  </si>
  <si>
    <t>070BMT0326</t>
  </si>
  <si>
    <t>PONTE S/RIBEIRÃO SANGRADOURO GRANDE</t>
  </si>
  <si>
    <t>070BMT0328</t>
  </si>
  <si>
    <t>ENTR MT-373</t>
  </si>
  <si>
    <t>070BMT0330</t>
  </si>
  <si>
    <t>ENTR MT-130(A) (PRIMAVERA DO LESTE)</t>
  </si>
  <si>
    <t>070BMT0350</t>
  </si>
  <si>
    <t>ENTR MT-130(B) (P/ALTO COITÉ - POXORÉU)</t>
  </si>
  <si>
    <t>070BMT0370</t>
  </si>
  <si>
    <t>ENTR MT-454 (P/ASSENTAMENTO DE PRIMAVERA)</t>
  </si>
  <si>
    <t>070BMT0372</t>
  </si>
  <si>
    <t>070BMT0373</t>
  </si>
  <si>
    <t>ENTR MT-244 (P/ASSENTAMENTO DOM OSÓRIO)</t>
  </si>
  <si>
    <t>070BMT0374</t>
  </si>
  <si>
    <t>ENTR MT-140(A) (P/ CHAPADA DOS GUIMARÃES)</t>
  </si>
  <si>
    <t>070BMT0375</t>
  </si>
  <si>
    <t>ENTR MT-344 (FIM TRECHO URBANO DE CAMPO VERDE)</t>
  </si>
  <si>
    <t>070BMT0376</t>
  </si>
  <si>
    <t>ENTR MT-450</t>
  </si>
  <si>
    <t>070BMT0378</t>
  </si>
  <si>
    <t>ENTR MT-140(B) (P/ BR-163/364)</t>
  </si>
  <si>
    <t>070BMT0384</t>
  </si>
  <si>
    <t>ENTR MT-403</t>
  </si>
  <si>
    <t>070BMT0390</t>
  </si>
  <si>
    <t>ENTR BR-163(A)/364(A) (SÃO VICENTE)</t>
  </si>
  <si>
    <t>158BMT0292</t>
  </si>
  <si>
    <t>Campo Verde</t>
  </si>
  <si>
    <t>158BMT0288</t>
  </si>
  <si>
    <t>(branco)</t>
  </si>
  <si>
    <t>Concedido atualmente</t>
  </si>
  <si>
    <t>(amarelo)</t>
  </si>
  <si>
    <t>Trecho urbano contornado (previsto apenas o levantamento de vídeo-registro)</t>
  </si>
  <si>
    <t>Acrescentado em relação ao trecho concedido atualmente</t>
  </si>
  <si>
    <t>Urbano Contornado</t>
  </si>
  <si>
    <t>Trechos Urbanos Contornados</t>
  </si>
  <si>
    <t>393BRJ0550a</t>
  </si>
  <si>
    <t>393BRJ0550b</t>
  </si>
  <si>
    <t>163BMT0600a</t>
  </si>
  <si>
    <t>163BMT0600b</t>
  </si>
  <si>
    <t>INÍCIO DO CONTORNO DE SANTA ELVIRA</t>
  </si>
  <si>
    <t>163BMT0605a</t>
  </si>
  <si>
    <t>Contorno Santa Elvira</t>
  </si>
  <si>
    <t>INTERLIGAÇÃO COM O SNV 163BMT0600</t>
  </si>
  <si>
    <t>INTERLIGAÇÃO COM O SNV 163BMT0605</t>
  </si>
  <si>
    <t>FIM DO CONTORNO DE SANTA ELVIRA</t>
  </si>
  <si>
    <t>163BMT0605b</t>
  </si>
  <si>
    <t>INÍCIO DO CONTORNO DE JUSCIMEIRA</t>
  </si>
  <si>
    <t>163BMT0605c</t>
  </si>
  <si>
    <t>Contorno Juscimeira</t>
  </si>
  <si>
    <t>INTERLIGAÇÃO COM O SNV 163BMT0615</t>
  </si>
  <si>
    <t>163BMT0615a</t>
  </si>
  <si>
    <t>163BMT0615b</t>
  </si>
  <si>
    <t>FIM DO CONTORNO DE JUSCIMEIRA</t>
  </si>
  <si>
    <t>163BMT0620a</t>
  </si>
  <si>
    <t>Contorno São Pedro da Cipa</t>
  </si>
  <si>
    <t>163BMT0620b</t>
  </si>
  <si>
    <t>163BMT0620c</t>
  </si>
  <si>
    <t>INÍCIO DO CONTORNO DE SÃO PEDRO DA CIPA</t>
  </si>
  <si>
    <t>INTERLIGAÇÃO COM O SNV 163BMT0620</t>
  </si>
  <si>
    <t>FIM DO CONTORNO DE SÃO PEDRO DA CIPA</t>
  </si>
  <si>
    <t>163BMT0650a</t>
  </si>
  <si>
    <t>INÍCIO DO CONTORNO DE ÁGUA QUENTE</t>
  </si>
  <si>
    <t>163BMT0650b</t>
  </si>
  <si>
    <t>163BMT0655a</t>
  </si>
  <si>
    <t>163BMT0655b</t>
  </si>
  <si>
    <t>FIM DO CONTORNO DE ÁGUA QUENTE</t>
  </si>
  <si>
    <t>INTERLIGAÇÃO COM O SNV 163BMT0650</t>
  </si>
  <si>
    <t>INTERLIGAÇÃO COM O SNV 163BMT0655</t>
  </si>
  <si>
    <t>Contorno Água Quente</t>
  </si>
  <si>
    <t>163BMT0680a</t>
  </si>
  <si>
    <t>163BMT0680b</t>
  </si>
  <si>
    <t>INÍCIO DO CONTORNO NORTE DE CUIABÁ</t>
  </si>
  <si>
    <t>070CGO1015</t>
  </si>
  <si>
    <t>ENTR BR-158 (KM 9,8)</t>
  </si>
  <si>
    <t>DIV GO/MT (RIO ARAGUAIA)</t>
  </si>
  <si>
    <t>070CMT1005</t>
  </si>
  <si>
    <t>ENTR BR-070 (KM 12,2)(C ARAGARÇAS/BARRA DO GARÇAS)</t>
  </si>
  <si>
    <t>Versão SNV: 202110A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</si>
</sst>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_ ;[Red]\-#,##0.00\ "/>
    <numFmt numFmtId="165" formatCode="#,##0.000_ ;\-#,##0.0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0" tint="-4.9989318521683403E-2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49" fontId="0" fillId="0" borderId="0" xfId="1" quotePrefix="1" applyNumberFormat="1" applyFont="1" applyAlignment="1">
      <alignment horizontal="left" vertical="center" wrapText="1"/>
    </xf>
    <xf numFmtId="49" fontId="0" fillId="0" borderId="0" xfId="1" applyNumberFormat="1" applyFont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49" fontId="3" fillId="0" borderId="0" xfId="1" quotePrefix="1" applyNumberFormat="1" applyFont="1" applyAlignment="1">
      <alignment horizontal="left" vertical="center" wrapText="1"/>
    </xf>
    <xf numFmtId="43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 wrapText="1"/>
    </xf>
    <xf numFmtId="43" fontId="0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43" fontId="0" fillId="0" borderId="0" xfId="1" applyFo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5" fontId="0" fillId="0" borderId="1" xfId="1" applyNumberFormat="1" applyFont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3" fontId="0" fillId="0" borderId="1" xfId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3" fontId="2" fillId="5" borderId="1" xfId="0" applyNumberFormat="1" applyFont="1" applyFill="1" applyBorder="1" applyAlignment="1">
      <alignment horizontal="center" vertical="center" wrapText="1"/>
    </xf>
    <xf numFmtId="43" fontId="2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165" fontId="0" fillId="6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68"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5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9999"/>
        </patternFill>
      </fill>
    </dxf>
    <dxf>
      <fill>
        <patternFill>
          <bgColor theme="7" tint="0.79998168889431442"/>
        </patternFill>
      </fill>
    </dxf>
    <dxf>
      <alignment horizontal="general" vertical="center" textRotation="0" wrapText="0" indent="0" justifyLastLine="0" shrinkToFit="0" readingOrder="0"/>
    </dxf>
    <dxf>
      <numFmt numFmtId="0" formatCode="General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</dxf>
    <dxf>
      <numFmt numFmtId="164" formatCode="#,##0.00_ ;[Red]\-#,##0.00\ 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font>
        <b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9999"/>
      <color rgb="FFCC99FF"/>
      <color rgb="FFFFFFCC"/>
      <color rgb="FFFFCC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J6" totalsRowShown="0" headerRowDxfId="67">
  <autoFilter ref="A1:J6" xr:uid="{00000000-0009-0000-0100-000001000000}"/>
  <tableColumns count="10">
    <tableColumn id="1" xr3:uid="{00000000-0010-0000-0000-000001000000}" name="Rodovia" dataDxfId="66"/>
    <tableColumn id="2" xr3:uid="{00000000-0010-0000-0000-000002000000}" name="Extensão Minfra" dataDxfId="65" dataCellStyle="Vírgula"/>
    <tableColumn id="5" xr3:uid="{00000000-0010-0000-0000-000005000000}" name="Extensão Contratada" dataDxfId="64" dataCellStyle="Vírgula"/>
    <tableColumn id="6" xr3:uid="{00000000-0010-0000-0000-000006000000}" name="Dif." dataDxfId="63" dataCellStyle="Vírgula">
      <calculatedColumnFormula>Tabela1[[#This Row],[Extensão Contratada]]-Tabela1[[#This Row],[Extensão Minfra]]</calculatedColumnFormula>
    </tableColumn>
    <tableColumn id="3" xr3:uid="{00000000-0010-0000-0000-000003000000}" name="Referência MInfra" dataDxfId="62" dataCellStyle="Vírgula"/>
    <tableColumn id="4" xr3:uid="{00000000-0010-0000-0000-000004000000}" name="Observação MInfra" dataDxfId="61" dataCellStyle="Vírgula"/>
    <tableColumn id="7" xr3:uid="{00000000-0010-0000-0000-000007000000}" name="Análise EPL" dataDxfId="60"/>
    <tableColumn id="8" xr3:uid="{00000000-0010-0000-0000-000008000000}" name="Nova Extensão" dataDxfId="59"/>
    <tableColumn id="9" xr3:uid="{00000000-0010-0000-0000-000009000000}" name="Nova Diferença" dataDxfId="58">
      <calculatedColumnFormula>Tabela1[[#This Row],[Nova Extensão]]-Tabela1[[#This Row],[Extensão Minfra]]</calculatedColumnFormula>
    </tableColumn>
    <tableColumn id="10" xr3:uid="{00000000-0010-0000-0000-00000A000000}" name="Comentário EPL de Eventual Nova diferença" dataDxfId="57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1"/>
  <sheetViews>
    <sheetView showGridLines="0" zoomScaleNormal="100" workbookViewId="0">
      <pane xSplit="4" ySplit="1" topLeftCell="E2" activePane="bottomRight" state="frozen"/>
      <selection activeCell="E178" sqref="E178"/>
      <selection pane="topRight" activeCell="E178" sqref="E178"/>
      <selection pane="bottomLeft" activeCell="E178" sqref="E178"/>
      <selection pane="bottomRight" activeCell="E178" sqref="E178"/>
    </sheetView>
  </sheetViews>
  <sheetFormatPr defaultRowHeight="15" x14ac:dyDescent="0.25"/>
  <cols>
    <col min="1" max="1" width="16.140625" style="7" customWidth="1"/>
    <col min="2" max="4" width="15.42578125" style="2" customWidth="1"/>
    <col min="5" max="5" width="92.28515625" style="2" customWidth="1"/>
    <col min="6" max="6" width="33.7109375" style="2" customWidth="1"/>
    <col min="7" max="7" width="91.85546875" customWidth="1"/>
    <col min="8" max="8" width="15.42578125" style="13" customWidth="1"/>
    <col min="9" max="9" width="15.42578125" style="2" customWidth="1"/>
    <col min="10" max="10" width="72.5703125" style="2" customWidth="1"/>
    <col min="11" max="11" width="12" style="2" customWidth="1"/>
    <col min="12" max="12" width="66" style="2" customWidth="1"/>
    <col min="13" max="16384" width="9.140625" style="2"/>
  </cols>
  <sheetData>
    <row r="1" spans="1:11" s="1" customFormat="1" ht="36" customHeight="1" x14ac:dyDescent="0.25">
      <c r="A1" s="1" t="s">
        <v>0</v>
      </c>
      <c r="B1" s="1" t="s">
        <v>1</v>
      </c>
      <c r="C1" s="1" t="s">
        <v>2</v>
      </c>
      <c r="D1" s="1" t="s">
        <v>24</v>
      </c>
      <c r="E1" s="1" t="s">
        <v>25</v>
      </c>
      <c r="F1" s="1" t="s">
        <v>26</v>
      </c>
      <c r="G1" s="1" t="s">
        <v>27</v>
      </c>
      <c r="H1" s="1" t="s">
        <v>18</v>
      </c>
      <c r="I1" s="1" t="s">
        <v>19</v>
      </c>
      <c r="J1" s="1" t="s">
        <v>28</v>
      </c>
    </row>
    <row r="2" spans="1:11" ht="165" x14ac:dyDescent="0.25">
      <c r="A2" s="11" t="s">
        <v>3</v>
      </c>
      <c r="B2" s="12">
        <v>1135.0999999999999</v>
      </c>
      <c r="C2" s="12">
        <v>1067.9000000000001</v>
      </c>
      <c r="D2" s="15">
        <f>Tabela1[[#This Row],[Extensão Contratada]]-Tabela1[[#This Row],[Extensão Minfra]]</f>
        <v>-67.199999999999818</v>
      </c>
      <c r="E2" s="4" t="s">
        <v>4</v>
      </c>
      <c r="F2" s="4" t="s">
        <v>5</v>
      </c>
      <c r="G2" s="4" t="s">
        <v>494</v>
      </c>
      <c r="H2" s="12">
        <v>1140.5999999999999</v>
      </c>
      <c r="I2" s="16">
        <f>Tabela1[[#This Row],[Nova Extensão]]-Tabela1[[#This Row],[Extensão Minfra]]</f>
        <v>5.5</v>
      </c>
      <c r="J2" s="7" t="s">
        <v>495</v>
      </c>
    </row>
    <row r="3" spans="1:11" ht="216.75" customHeight="1" x14ac:dyDescent="0.25">
      <c r="A3" s="11" t="s">
        <v>6</v>
      </c>
      <c r="B3" s="12">
        <v>437.7</v>
      </c>
      <c r="C3" s="12">
        <v>450.6</v>
      </c>
      <c r="D3" s="15">
        <f>Tabela1[[#This Row],[Extensão Contratada]]-Tabela1[[#This Row],[Extensão Minfra]]</f>
        <v>12.900000000000034</v>
      </c>
      <c r="E3" s="4" t="s">
        <v>7</v>
      </c>
      <c r="F3" s="8" t="s">
        <v>17</v>
      </c>
      <c r="G3" s="7" t="s">
        <v>29</v>
      </c>
      <c r="H3" s="12">
        <v>445.5</v>
      </c>
      <c r="I3" s="16">
        <f>Tabela1[[#This Row],[Nova Extensão]]-Tabela1[[#This Row],[Extensão Minfra]]</f>
        <v>7.8000000000000114</v>
      </c>
      <c r="J3" s="7" t="s">
        <v>20</v>
      </c>
    </row>
    <row r="4" spans="1:11" ht="45" x14ac:dyDescent="0.25">
      <c r="A4" s="11" t="s">
        <v>8</v>
      </c>
      <c r="B4" s="12">
        <v>847.2</v>
      </c>
      <c r="C4" s="12">
        <v>845.9</v>
      </c>
      <c r="D4" s="15">
        <f>Tabela1[[#This Row],[Extensão Contratada]]-Tabela1[[#This Row],[Extensão Minfra]]</f>
        <v>-1.3000000000000682</v>
      </c>
      <c r="E4" s="5" t="s">
        <v>9</v>
      </c>
      <c r="F4" s="5" t="s">
        <v>10</v>
      </c>
      <c r="G4" s="7" t="s">
        <v>21</v>
      </c>
      <c r="H4" s="10" t="s">
        <v>22</v>
      </c>
      <c r="I4" s="10" t="s">
        <v>22</v>
      </c>
      <c r="J4" s="10" t="s">
        <v>22</v>
      </c>
    </row>
    <row r="5" spans="1:11" ht="96" customHeight="1" x14ac:dyDescent="0.25">
      <c r="A5" s="11" t="s">
        <v>11</v>
      </c>
      <c r="B5" s="12">
        <v>1176.5</v>
      </c>
      <c r="C5" s="12">
        <v>1202.0999999999999</v>
      </c>
      <c r="D5" s="15">
        <f>Tabela1[[#This Row],[Extensão Contratada]]-Tabela1[[#This Row],[Extensão Minfra]]</f>
        <v>25.599999999999909</v>
      </c>
      <c r="E5" s="5" t="s">
        <v>12</v>
      </c>
      <c r="F5" s="5" t="s">
        <v>13</v>
      </c>
      <c r="G5" s="7" t="s">
        <v>31</v>
      </c>
      <c r="H5" s="12">
        <v>1181.0999999999999</v>
      </c>
      <c r="I5" s="16">
        <f>Tabela1[[#This Row],[Nova Extensão]]-Tabela1[[#This Row],[Extensão Minfra]]</f>
        <v>4.5999999999999091</v>
      </c>
      <c r="J5" s="7" t="s">
        <v>23</v>
      </c>
    </row>
    <row r="6" spans="1:11" ht="105" x14ac:dyDescent="0.25">
      <c r="A6" s="11" t="s">
        <v>14</v>
      </c>
      <c r="B6" s="12" t="s">
        <v>22</v>
      </c>
      <c r="C6" s="12">
        <v>674.4</v>
      </c>
      <c r="D6" s="14" t="s">
        <v>22</v>
      </c>
      <c r="E6" s="5" t="s">
        <v>15</v>
      </c>
      <c r="F6" s="5" t="s">
        <v>16</v>
      </c>
      <c r="G6" s="7" t="s">
        <v>30</v>
      </c>
      <c r="H6" s="10" t="s">
        <v>22</v>
      </c>
      <c r="I6" s="10" t="s">
        <v>22</v>
      </c>
      <c r="J6" s="10" t="s">
        <v>22</v>
      </c>
    </row>
    <row r="7" spans="1:11" x14ac:dyDescent="0.25">
      <c r="B7" s="3"/>
      <c r="C7" s="3"/>
      <c r="D7" s="6"/>
      <c r="E7" s="5"/>
      <c r="F7" s="5"/>
    </row>
    <row r="8" spans="1:11" x14ac:dyDescent="0.25">
      <c r="B8" s="3"/>
      <c r="C8" s="3"/>
      <c r="D8" s="6"/>
      <c r="E8" s="5"/>
      <c r="F8" s="5"/>
    </row>
    <row r="9" spans="1:11" x14ac:dyDescent="0.25">
      <c r="B9" s="3"/>
      <c r="C9" s="3"/>
      <c r="D9" s="6"/>
      <c r="E9" s="5"/>
      <c r="F9" s="5"/>
    </row>
    <row r="10" spans="1:11" x14ac:dyDescent="0.25">
      <c r="B10" s="3"/>
      <c r="C10" s="3"/>
      <c r="D10" s="6"/>
      <c r="E10" s="5"/>
      <c r="F10" s="5"/>
      <c r="K10" s="9"/>
    </row>
    <row r="11" spans="1:11" x14ac:dyDescent="0.25">
      <c r="B11" s="3"/>
      <c r="C11" s="3"/>
      <c r="D11" s="6"/>
      <c r="E11" s="5"/>
      <c r="F11" s="5"/>
    </row>
    <row r="12" spans="1:11" x14ac:dyDescent="0.25">
      <c r="B12" s="3"/>
      <c r="C12" s="3"/>
      <c r="D12" s="6"/>
      <c r="E12" s="5"/>
      <c r="F12" s="5"/>
    </row>
    <row r="13" spans="1:11" x14ac:dyDescent="0.25">
      <c r="B13" s="3"/>
      <c r="C13" s="3"/>
      <c r="D13" s="6"/>
      <c r="E13" s="5"/>
      <c r="F13" s="5"/>
    </row>
    <row r="14" spans="1:11" x14ac:dyDescent="0.25">
      <c r="B14" s="3"/>
      <c r="C14" s="3"/>
      <c r="D14" s="6"/>
      <c r="E14" s="5"/>
      <c r="F14" s="5"/>
    </row>
    <row r="15" spans="1:11" x14ac:dyDescent="0.25">
      <c r="B15" s="3"/>
      <c r="C15" s="3"/>
      <c r="D15" s="6"/>
      <c r="E15" s="5"/>
      <c r="F15" s="5"/>
    </row>
    <row r="16" spans="1:11" x14ac:dyDescent="0.25">
      <c r="B16" s="3"/>
      <c r="C16" s="3"/>
      <c r="D16" s="6"/>
      <c r="E16" s="5"/>
      <c r="F16" s="5"/>
    </row>
    <row r="17" spans="2:6" x14ac:dyDescent="0.25">
      <c r="B17" s="3"/>
      <c r="C17" s="3"/>
      <c r="D17" s="6"/>
      <c r="E17" s="5"/>
      <c r="F17" s="5"/>
    </row>
    <row r="18" spans="2:6" x14ac:dyDescent="0.25">
      <c r="B18" s="3"/>
      <c r="C18" s="3"/>
      <c r="D18" s="6"/>
      <c r="E18" s="5"/>
      <c r="F18" s="5"/>
    </row>
    <row r="19" spans="2:6" x14ac:dyDescent="0.25">
      <c r="B19" s="3"/>
      <c r="C19" s="3"/>
      <c r="D19" s="6"/>
      <c r="E19" s="5"/>
      <c r="F19" s="5"/>
    </row>
    <row r="20" spans="2:6" x14ac:dyDescent="0.25">
      <c r="B20" s="3"/>
      <c r="E20" s="3"/>
    </row>
    <row r="21" spans="2:6" x14ac:dyDescent="0.25">
      <c r="B21" s="3"/>
      <c r="E21" s="3"/>
    </row>
    <row r="22" spans="2:6" x14ac:dyDescent="0.25">
      <c r="B22" s="3"/>
      <c r="E22" s="3"/>
    </row>
    <row r="23" spans="2:6" x14ac:dyDescent="0.25">
      <c r="B23" s="3"/>
      <c r="E23" s="3"/>
    </row>
    <row r="24" spans="2:6" x14ac:dyDescent="0.25">
      <c r="B24" s="3"/>
      <c r="E24" s="3"/>
    </row>
    <row r="25" spans="2:6" x14ac:dyDescent="0.25">
      <c r="B25" s="3"/>
      <c r="E25" s="3"/>
    </row>
    <row r="26" spans="2:6" x14ac:dyDescent="0.25">
      <c r="B26" s="3"/>
      <c r="E26" s="3"/>
    </row>
    <row r="27" spans="2:6" x14ac:dyDescent="0.25">
      <c r="B27" s="3"/>
      <c r="E27" s="3"/>
    </row>
    <row r="28" spans="2:6" x14ac:dyDescent="0.25">
      <c r="B28" s="3"/>
      <c r="E28" s="3"/>
    </row>
    <row r="29" spans="2:6" x14ac:dyDescent="0.25">
      <c r="B29" s="3"/>
      <c r="E29" s="3"/>
    </row>
    <row r="30" spans="2:6" x14ac:dyDescent="0.25">
      <c r="B30" s="3"/>
      <c r="E30" s="3"/>
    </row>
    <row r="31" spans="2:6" x14ac:dyDescent="0.25">
      <c r="B31" s="3"/>
      <c r="E31" s="3"/>
    </row>
    <row r="32" spans="2:6" x14ac:dyDescent="0.25">
      <c r="B32" s="3"/>
      <c r="E32" s="3"/>
    </row>
    <row r="33" spans="2:5" x14ac:dyDescent="0.25">
      <c r="B33" s="3"/>
      <c r="E33" s="3"/>
    </row>
    <row r="34" spans="2:5" x14ac:dyDescent="0.25">
      <c r="B34" s="3"/>
      <c r="E34" s="3"/>
    </row>
    <row r="35" spans="2:5" x14ac:dyDescent="0.25">
      <c r="B35" s="3"/>
      <c r="E35" s="3"/>
    </row>
    <row r="36" spans="2:5" x14ac:dyDescent="0.25">
      <c r="B36" s="3"/>
      <c r="E36" s="3"/>
    </row>
    <row r="37" spans="2:5" x14ac:dyDescent="0.25">
      <c r="B37" s="3"/>
      <c r="E37" s="3"/>
    </row>
    <row r="38" spans="2:5" x14ac:dyDescent="0.25">
      <c r="B38" s="3"/>
      <c r="E38" s="3"/>
    </row>
    <row r="39" spans="2:5" x14ac:dyDescent="0.25">
      <c r="B39" s="3"/>
      <c r="E39" s="3"/>
    </row>
    <row r="40" spans="2:5" x14ac:dyDescent="0.25">
      <c r="B40" s="3"/>
      <c r="E40" s="3"/>
    </row>
    <row r="41" spans="2:5" x14ac:dyDescent="0.25">
      <c r="B41" s="3"/>
      <c r="E41" s="3"/>
    </row>
    <row r="42" spans="2:5" x14ac:dyDescent="0.25">
      <c r="B42" s="3"/>
      <c r="E42" s="3"/>
    </row>
    <row r="43" spans="2:5" x14ac:dyDescent="0.25">
      <c r="B43" s="3"/>
      <c r="E43" s="3"/>
    </row>
    <row r="44" spans="2:5" x14ac:dyDescent="0.25">
      <c r="B44" s="3"/>
      <c r="E44" s="3"/>
    </row>
    <row r="45" spans="2:5" x14ac:dyDescent="0.25">
      <c r="B45" s="3"/>
      <c r="E45" s="3"/>
    </row>
    <row r="46" spans="2:5" x14ac:dyDescent="0.25">
      <c r="B46" s="3"/>
      <c r="E46" s="3"/>
    </row>
    <row r="47" spans="2:5" x14ac:dyDescent="0.25">
      <c r="B47" s="3"/>
      <c r="E47" s="3"/>
    </row>
    <row r="48" spans="2:5" x14ac:dyDescent="0.25">
      <c r="B48" s="3"/>
      <c r="E48" s="3"/>
    </row>
    <row r="49" spans="2:5" x14ac:dyDescent="0.25">
      <c r="B49" s="3"/>
      <c r="E49" s="3"/>
    </row>
    <row r="50" spans="2:5" x14ac:dyDescent="0.25">
      <c r="B50" s="3"/>
      <c r="E50" s="3"/>
    </row>
    <row r="51" spans="2:5" x14ac:dyDescent="0.25">
      <c r="B51" s="3"/>
      <c r="E51" s="3"/>
    </row>
    <row r="52" spans="2:5" x14ac:dyDescent="0.25">
      <c r="B52" s="3"/>
      <c r="E52" s="3"/>
    </row>
    <row r="53" spans="2:5" x14ac:dyDescent="0.25">
      <c r="B53" s="3"/>
      <c r="E53" s="3"/>
    </row>
    <row r="54" spans="2:5" x14ac:dyDescent="0.25">
      <c r="B54" s="3"/>
      <c r="E54" s="3"/>
    </row>
    <row r="55" spans="2:5" x14ac:dyDescent="0.25">
      <c r="B55" s="3"/>
      <c r="E55" s="3"/>
    </row>
    <row r="56" spans="2:5" x14ac:dyDescent="0.25">
      <c r="B56" s="3"/>
      <c r="E56" s="3"/>
    </row>
    <row r="57" spans="2:5" x14ac:dyDescent="0.25">
      <c r="B57" s="3"/>
      <c r="E57" s="3"/>
    </row>
    <row r="58" spans="2:5" x14ac:dyDescent="0.25">
      <c r="B58" s="3"/>
      <c r="E58" s="3"/>
    </row>
    <row r="59" spans="2:5" x14ac:dyDescent="0.25">
      <c r="B59" s="3"/>
      <c r="E59" s="3"/>
    </row>
    <row r="60" spans="2:5" x14ac:dyDescent="0.25">
      <c r="B60" s="3"/>
      <c r="E60" s="3"/>
    </row>
    <row r="61" spans="2:5" x14ac:dyDescent="0.25">
      <c r="B61" s="3"/>
      <c r="E61" s="3"/>
    </row>
    <row r="62" spans="2:5" x14ac:dyDescent="0.25">
      <c r="B62" s="3"/>
      <c r="E62" s="3"/>
    </row>
    <row r="63" spans="2:5" x14ac:dyDescent="0.25">
      <c r="B63" s="3"/>
      <c r="E63" s="3"/>
    </row>
    <row r="64" spans="2:5" x14ac:dyDescent="0.25">
      <c r="B64" s="3"/>
      <c r="E64" s="3"/>
    </row>
    <row r="65" spans="2:5" x14ac:dyDescent="0.25">
      <c r="B65" s="3"/>
      <c r="E65" s="3"/>
    </row>
    <row r="66" spans="2:5" x14ac:dyDescent="0.25">
      <c r="B66" s="3"/>
      <c r="E66" s="3"/>
    </row>
    <row r="67" spans="2:5" x14ac:dyDescent="0.25">
      <c r="B67" s="3"/>
      <c r="E67" s="3"/>
    </row>
    <row r="68" spans="2:5" x14ac:dyDescent="0.25">
      <c r="B68" s="3"/>
      <c r="E68" s="3"/>
    </row>
    <row r="69" spans="2:5" x14ac:dyDescent="0.25">
      <c r="B69" s="3"/>
      <c r="E69" s="3"/>
    </row>
    <row r="70" spans="2:5" x14ac:dyDescent="0.25">
      <c r="B70" s="3"/>
      <c r="E70" s="3"/>
    </row>
    <row r="71" spans="2:5" x14ac:dyDescent="0.25">
      <c r="B71" s="3"/>
      <c r="E71" s="3"/>
    </row>
    <row r="72" spans="2:5" x14ac:dyDescent="0.25">
      <c r="B72" s="3"/>
      <c r="E72" s="3"/>
    </row>
    <row r="73" spans="2:5" x14ac:dyDescent="0.25">
      <c r="B73" s="3"/>
      <c r="E73" s="3"/>
    </row>
    <row r="74" spans="2:5" x14ac:dyDescent="0.25">
      <c r="B74" s="3"/>
      <c r="E74" s="3"/>
    </row>
    <row r="75" spans="2:5" x14ac:dyDescent="0.25">
      <c r="B75" s="3"/>
      <c r="E75" s="3"/>
    </row>
    <row r="76" spans="2:5" x14ac:dyDescent="0.25">
      <c r="B76" s="3"/>
      <c r="E76" s="3"/>
    </row>
    <row r="77" spans="2:5" x14ac:dyDescent="0.25">
      <c r="B77" s="3"/>
      <c r="E77" s="3"/>
    </row>
    <row r="78" spans="2:5" x14ac:dyDescent="0.25">
      <c r="B78" s="3"/>
      <c r="E78" s="3"/>
    </row>
    <row r="79" spans="2:5" x14ac:dyDescent="0.25">
      <c r="B79" s="3"/>
      <c r="E79" s="3"/>
    </row>
    <row r="80" spans="2:5" x14ac:dyDescent="0.25">
      <c r="B80" s="3"/>
      <c r="E80" s="3"/>
    </row>
    <row r="81" spans="2:5" x14ac:dyDescent="0.25">
      <c r="B81" s="3"/>
      <c r="E81" s="3"/>
    </row>
    <row r="82" spans="2:5" x14ac:dyDescent="0.25">
      <c r="B82" s="3"/>
      <c r="E82" s="3"/>
    </row>
    <row r="83" spans="2:5" x14ac:dyDescent="0.25">
      <c r="B83" s="3"/>
      <c r="E83" s="3"/>
    </row>
    <row r="84" spans="2:5" x14ac:dyDescent="0.25">
      <c r="B84" s="3"/>
      <c r="E84" s="3"/>
    </row>
    <row r="85" spans="2:5" x14ac:dyDescent="0.25">
      <c r="B85" s="3"/>
      <c r="E85" s="3"/>
    </row>
    <row r="86" spans="2:5" x14ac:dyDescent="0.25">
      <c r="B86" s="3"/>
      <c r="E86" s="3"/>
    </row>
    <row r="87" spans="2:5" x14ac:dyDescent="0.25">
      <c r="B87" s="3"/>
      <c r="E87" s="3"/>
    </row>
    <row r="88" spans="2:5" x14ac:dyDescent="0.25">
      <c r="B88" s="3"/>
      <c r="E88" s="3"/>
    </row>
    <row r="89" spans="2:5" x14ac:dyDescent="0.25">
      <c r="B89" s="3"/>
      <c r="E89" s="3"/>
    </row>
    <row r="90" spans="2:5" x14ac:dyDescent="0.25">
      <c r="B90" s="3"/>
      <c r="E90" s="3"/>
    </row>
    <row r="91" spans="2:5" x14ac:dyDescent="0.25">
      <c r="B91" s="3"/>
      <c r="E91" s="3"/>
    </row>
    <row r="92" spans="2:5" x14ac:dyDescent="0.25">
      <c r="B92" s="3"/>
      <c r="E92" s="3"/>
    </row>
    <row r="93" spans="2:5" x14ac:dyDescent="0.25">
      <c r="B93" s="3"/>
      <c r="E93" s="3"/>
    </row>
    <row r="94" spans="2:5" x14ac:dyDescent="0.25">
      <c r="B94" s="3"/>
      <c r="E94" s="3"/>
    </row>
    <row r="95" spans="2:5" x14ac:dyDescent="0.25">
      <c r="B95" s="3"/>
      <c r="E95" s="3"/>
    </row>
    <row r="96" spans="2:5" x14ac:dyDescent="0.25">
      <c r="B96" s="3"/>
      <c r="E96" s="3"/>
    </row>
    <row r="97" spans="2:5" x14ac:dyDescent="0.25">
      <c r="B97" s="3"/>
      <c r="E97" s="3"/>
    </row>
    <row r="98" spans="2:5" x14ac:dyDescent="0.25">
      <c r="B98" s="3"/>
      <c r="E98" s="3"/>
    </row>
    <row r="99" spans="2:5" x14ac:dyDescent="0.25">
      <c r="B99" s="3"/>
      <c r="E99" s="3"/>
    </row>
    <row r="100" spans="2:5" x14ac:dyDescent="0.25">
      <c r="B100" s="3"/>
      <c r="E100" s="3"/>
    </row>
    <row r="101" spans="2:5" x14ac:dyDescent="0.25">
      <c r="B101" s="3"/>
      <c r="E101" s="3"/>
    </row>
    <row r="102" spans="2:5" x14ac:dyDescent="0.25">
      <c r="B102" s="3"/>
      <c r="E102" s="3"/>
    </row>
    <row r="103" spans="2:5" x14ac:dyDescent="0.25">
      <c r="B103" s="3"/>
      <c r="E103" s="3"/>
    </row>
    <row r="104" spans="2:5" x14ac:dyDescent="0.25">
      <c r="B104" s="3"/>
      <c r="E104" s="3"/>
    </row>
    <row r="105" spans="2:5" x14ac:dyDescent="0.25">
      <c r="B105" s="3"/>
      <c r="E105" s="3"/>
    </row>
    <row r="106" spans="2:5" x14ac:dyDescent="0.25">
      <c r="B106" s="3"/>
      <c r="E106" s="3"/>
    </row>
    <row r="107" spans="2:5" x14ac:dyDescent="0.25">
      <c r="B107" s="3"/>
      <c r="E107" s="3"/>
    </row>
    <row r="108" spans="2:5" x14ac:dyDescent="0.25">
      <c r="B108" s="3"/>
      <c r="E108" s="3"/>
    </row>
    <row r="109" spans="2:5" x14ac:dyDescent="0.25">
      <c r="B109" s="3"/>
      <c r="E109" s="3"/>
    </row>
    <row r="110" spans="2:5" x14ac:dyDescent="0.25">
      <c r="B110" s="3"/>
      <c r="E110" s="3"/>
    </row>
    <row r="111" spans="2:5" x14ac:dyDescent="0.25">
      <c r="B111" s="3"/>
      <c r="E111" s="3"/>
    </row>
    <row r="112" spans="2:5" x14ac:dyDescent="0.25">
      <c r="B112" s="3"/>
      <c r="E112" s="3"/>
    </row>
    <row r="113" spans="2:5" x14ac:dyDescent="0.25">
      <c r="B113" s="3"/>
      <c r="E113" s="3"/>
    </row>
    <row r="114" spans="2:5" x14ac:dyDescent="0.25">
      <c r="B114" s="3"/>
      <c r="E114" s="3"/>
    </row>
    <row r="115" spans="2:5" x14ac:dyDescent="0.25">
      <c r="B115" s="3"/>
      <c r="E115" s="3"/>
    </row>
    <row r="116" spans="2:5" x14ac:dyDescent="0.25">
      <c r="B116" s="3"/>
      <c r="E116" s="3"/>
    </row>
    <row r="117" spans="2:5" x14ac:dyDescent="0.25">
      <c r="B117" s="3"/>
      <c r="E117" s="3"/>
    </row>
    <row r="118" spans="2:5" x14ac:dyDescent="0.25">
      <c r="B118" s="3"/>
      <c r="E118" s="3"/>
    </row>
    <row r="119" spans="2:5" x14ac:dyDescent="0.25">
      <c r="B119" s="3"/>
      <c r="E119" s="3"/>
    </row>
    <row r="120" spans="2:5" x14ac:dyDescent="0.25">
      <c r="B120" s="3"/>
      <c r="E120" s="3"/>
    </row>
    <row r="121" spans="2:5" x14ac:dyDescent="0.25">
      <c r="B121" s="3"/>
      <c r="E121" s="3"/>
    </row>
    <row r="122" spans="2:5" x14ac:dyDescent="0.25">
      <c r="B122" s="3"/>
      <c r="E122" s="3"/>
    </row>
    <row r="123" spans="2:5" x14ac:dyDescent="0.25">
      <c r="B123" s="3"/>
      <c r="E123" s="3"/>
    </row>
    <row r="124" spans="2:5" x14ac:dyDescent="0.25">
      <c r="B124" s="3"/>
      <c r="E124" s="3"/>
    </row>
    <row r="125" spans="2:5" x14ac:dyDescent="0.25">
      <c r="B125" s="3"/>
      <c r="E125" s="3"/>
    </row>
    <row r="126" spans="2:5" x14ac:dyDescent="0.25">
      <c r="B126" s="3"/>
      <c r="E126" s="3"/>
    </row>
    <row r="127" spans="2:5" x14ac:dyDescent="0.25">
      <c r="B127" s="3"/>
      <c r="E127" s="3"/>
    </row>
    <row r="128" spans="2:5" x14ac:dyDescent="0.25">
      <c r="B128" s="3"/>
      <c r="E128" s="3"/>
    </row>
    <row r="129" spans="2:5" x14ac:dyDescent="0.25">
      <c r="B129" s="3"/>
      <c r="E129" s="3"/>
    </row>
    <row r="130" spans="2:5" x14ac:dyDescent="0.25">
      <c r="B130" s="3"/>
      <c r="E130" s="3"/>
    </row>
    <row r="131" spans="2:5" x14ac:dyDescent="0.25">
      <c r="B131" s="3"/>
      <c r="E131" s="3"/>
    </row>
  </sheetData>
  <pageMargins left="0.511811024" right="0.511811024" top="0.78740157499999996" bottom="0.78740157499999996" header="0.31496062000000002" footer="0.31496062000000002"/>
  <pageSetup paperSize="9" orientation="portrait" r:id="rId1"/>
  <ignoredErrors>
    <ignoredError sqref="D6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224"/>
  <sheetViews>
    <sheetView showGridLines="0" topLeftCell="A162" zoomScaleNormal="100" workbookViewId="0">
      <selection activeCell="E178" sqref="E178"/>
    </sheetView>
  </sheetViews>
  <sheetFormatPr defaultRowHeight="15" x14ac:dyDescent="0.25"/>
  <cols>
    <col min="1" max="1" width="4.85546875" style="23" bestFit="1" customWidth="1"/>
    <col min="2" max="2" width="8.140625" style="23" bestFit="1" customWidth="1"/>
    <col min="3" max="3" width="5" style="23" customWidth="1"/>
    <col min="4" max="4" width="14.85546875" style="23" customWidth="1"/>
    <col min="5" max="5" width="54.140625" style="26" customWidth="1"/>
    <col min="6" max="6" width="50.85546875" style="26" customWidth="1"/>
    <col min="7" max="7" width="9.5703125" style="23" bestFit="1" customWidth="1"/>
    <col min="8" max="8" width="10" style="23" bestFit="1" customWidth="1"/>
    <col min="9" max="9" width="11.85546875" style="23" customWidth="1"/>
    <col min="10" max="10" width="2.42578125" style="23" customWidth="1"/>
    <col min="11" max="11" width="9.140625" style="23"/>
    <col min="12" max="31" width="10.28515625" style="23" customWidth="1"/>
    <col min="32" max="16384" width="9.140625" style="23"/>
  </cols>
  <sheetData>
    <row r="1" spans="1:34" customFormat="1" ht="15" customHeight="1" x14ac:dyDescent="0.25">
      <c r="H1" t="s">
        <v>32</v>
      </c>
    </row>
    <row r="2" spans="1:34" customFormat="1" ht="15" customHeight="1" x14ac:dyDescent="0.25">
      <c r="G2" t="s">
        <v>33</v>
      </c>
      <c r="H2" s="17">
        <f>SUMIF($A$10:$A$223,$G2,$I$10:$I$223)</f>
        <v>1067.9000000000001</v>
      </c>
    </row>
    <row r="3" spans="1:34" customFormat="1" ht="15" customHeight="1" x14ac:dyDescent="0.25">
      <c r="G3" t="s">
        <v>34</v>
      </c>
      <c r="H3" s="17">
        <f>SUMIF($A$10:$A$223,$G3,$I$10:$I$223)</f>
        <v>450.6</v>
      </c>
    </row>
    <row r="4" spans="1:34" customFormat="1" ht="15" customHeight="1" x14ac:dyDescent="0.25">
      <c r="G4" t="s">
        <v>35</v>
      </c>
      <c r="H4" s="17">
        <f>SUMIF($A$10:$A$223,$G4,$I$10:$I$223)</f>
        <v>845.9</v>
      </c>
    </row>
    <row r="5" spans="1:34" customFormat="1" ht="15" customHeight="1" x14ac:dyDescent="0.25">
      <c r="G5" t="s">
        <v>36</v>
      </c>
      <c r="H5" s="17">
        <f>SUMIF($A$10:$A$223,$G5,$I$10:$I$223)</f>
        <v>1202.0999999999999</v>
      </c>
    </row>
    <row r="6" spans="1:34" customFormat="1" ht="15" customHeight="1" x14ac:dyDescent="0.25">
      <c r="G6" t="s">
        <v>37</v>
      </c>
      <c r="H6" s="17">
        <f>SUMIF($A$10:$A$223,$G6,$I$10:$I$223)</f>
        <v>674.4</v>
      </c>
    </row>
    <row r="7" spans="1:34" customFormat="1" ht="15" customHeight="1" x14ac:dyDescent="0.25"/>
    <row r="8" spans="1:34" customFormat="1" ht="15" customHeight="1" x14ac:dyDescent="0.25"/>
    <row r="9" spans="1:34" s="1" customFormat="1" ht="36" customHeight="1" x14ac:dyDescent="0.25">
      <c r="A9" s="18" t="s">
        <v>38</v>
      </c>
      <c r="B9" s="18" t="s">
        <v>0</v>
      </c>
      <c r="C9" s="18" t="s">
        <v>39</v>
      </c>
      <c r="D9" s="18" t="s">
        <v>40</v>
      </c>
      <c r="E9" s="18" t="s">
        <v>41</v>
      </c>
      <c r="F9" s="18" t="s">
        <v>42</v>
      </c>
      <c r="G9" s="18" t="s">
        <v>43</v>
      </c>
      <c r="H9" s="18" t="s">
        <v>44</v>
      </c>
      <c r="I9" s="18" t="s">
        <v>45</v>
      </c>
    </row>
    <row r="10" spans="1:34" x14ac:dyDescent="0.25">
      <c r="A10" s="19" t="s">
        <v>33</v>
      </c>
      <c r="B10" s="19" t="s">
        <v>46</v>
      </c>
      <c r="C10" s="19" t="s">
        <v>47</v>
      </c>
      <c r="D10" s="20" t="s">
        <v>48</v>
      </c>
      <c r="E10" s="21" t="s">
        <v>49</v>
      </c>
      <c r="F10" s="21" t="s">
        <v>50</v>
      </c>
      <c r="G10" s="22">
        <v>0</v>
      </c>
      <c r="H10" s="22">
        <v>85</v>
      </c>
      <c r="I10" s="22">
        <f>ABS(H10-G10)</f>
        <v>85</v>
      </c>
      <c r="AF10" s="1"/>
      <c r="AG10" s="1"/>
      <c r="AH10" s="1"/>
    </row>
    <row r="11" spans="1:34" x14ac:dyDescent="0.25">
      <c r="A11" s="19" t="s">
        <v>33</v>
      </c>
      <c r="B11" s="19" t="s">
        <v>46</v>
      </c>
      <c r="C11" s="19" t="s">
        <v>47</v>
      </c>
      <c r="D11" s="20" t="s">
        <v>51</v>
      </c>
      <c r="E11" s="21" t="s">
        <v>50</v>
      </c>
      <c r="F11" s="21" t="s">
        <v>52</v>
      </c>
      <c r="G11" s="22">
        <v>85</v>
      </c>
      <c r="H11" s="22">
        <v>110.3</v>
      </c>
      <c r="I11" s="22">
        <f t="shared" ref="I11:I77" si="0">ABS(H11-G11)</f>
        <v>25.299999999999997</v>
      </c>
    </row>
    <row r="12" spans="1:34" x14ac:dyDescent="0.25">
      <c r="A12" s="19" t="s">
        <v>33</v>
      </c>
      <c r="B12" s="19" t="s">
        <v>46</v>
      </c>
      <c r="C12" s="19" t="s">
        <v>47</v>
      </c>
      <c r="D12" s="20" t="s">
        <v>53</v>
      </c>
      <c r="E12" s="21" t="s">
        <v>52</v>
      </c>
      <c r="F12" s="21" t="s">
        <v>22</v>
      </c>
      <c r="G12" s="22">
        <v>110.3</v>
      </c>
      <c r="H12" s="22">
        <v>143.19999999999999</v>
      </c>
      <c r="I12" s="22">
        <f t="shared" si="0"/>
        <v>32.899999999999991</v>
      </c>
    </row>
    <row r="13" spans="1:34" x14ac:dyDescent="0.25">
      <c r="A13" s="19" t="s">
        <v>33</v>
      </c>
      <c r="B13" s="19" t="s">
        <v>46</v>
      </c>
      <c r="C13" s="19" t="s">
        <v>47</v>
      </c>
      <c r="D13" s="20" t="s">
        <v>54</v>
      </c>
      <c r="E13" s="21" t="s">
        <v>22</v>
      </c>
      <c r="F13" s="21" t="s">
        <v>55</v>
      </c>
      <c r="G13" s="22">
        <v>143.19999999999999</v>
      </c>
      <c r="H13" s="22">
        <v>199.5</v>
      </c>
      <c r="I13" s="22">
        <f t="shared" si="0"/>
        <v>56.300000000000011</v>
      </c>
    </row>
    <row r="14" spans="1:34" x14ac:dyDescent="0.25">
      <c r="A14" s="19" t="s">
        <v>33</v>
      </c>
      <c r="B14" s="19" t="s">
        <v>46</v>
      </c>
      <c r="C14" s="19" t="s">
        <v>47</v>
      </c>
      <c r="D14" s="20" t="s">
        <v>56</v>
      </c>
      <c r="E14" s="21" t="s">
        <v>55</v>
      </c>
      <c r="F14" s="21" t="s">
        <v>57</v>
      </c>
      <c r="G14" s="22">
        <v>199.5</v>
      </c>
      <c r="H14" s="22">
        <v>250.7</v>
      </c>
      <c r="I14" s="22">
        <f t="shared" si="0"/>
        <v>51.199999999999989</v>
      </c>
    </row>
    <row r="15" spans="1:34" x14ac:dyDescent="0.25">
      <c r="A15" s="19" t="s">
        <v>33</v>
      </c>
      <c r="B15" s="19" t="s">
        <v>46</v>
      </c>
      <c r="C15" s="19" t="s">
        <v>47</v>
      </c>
      <c r="D15" s="20" t="s">
        <v>58</v>
      </c>
      <c r="E15" s="21" t="s">
        <v>57</v>
      </c>
      <c r="F15" s="21" t="s">
        <v>59</v>
      </c>
      <c r="G15" s="22">
        <v>250.7</v>
      </c>
      <c r="H15" s="22">
        <v>344.4</v>
      </c>
      <c r="I15" s="22">
        <f t="shared" si="0"/>
        <v>93.699999999999989</v>
      </c>
    </row>
    <row r="16" spans="1:34" x14ac:dyDescent="0.25">
      <c r="A16" s="19" t="s">
        <v>33</v>
      </c>
      <c r="B16" s="19" t="s">
        <v>60</v>
      </c>
      <c r="C16" s="19" t="s">
        <v>61</v>
      </c>
      <c r="D16" s="20" t="s">
        <v>62</v>
      </c>
      <c r="E16" s="21" t="s">
        <v>63</v>
      </c>
      <c r="F16" s="21" t="s">
        <v>64</v>
      </c>
      <c r="G16" s="22">
        <v>0</v>
      </c>
      <c r="H16" s="22">
        <v>40</v>
      </c>
      <c r="I16" s="22">
        <f t="shared" si="0"/>
        <v>40</v>
      </c>
    </row>
    <row r="17" spans="1:9" x14ac:dyDescent="0.25">
      <c r="A17" s="19" t="s">
        <v>33</v>
      </c>
      <c r="B17" s="19" t="s">
        <v>60</v>
      </c>
      <c r="C17" s="19" t="s">
        <v>61</v>
      </c>
      <c r="D17" s="20" t="s">
        <v>65</v>
      </c>
      <c r="E17" s="21" t="s">
        <v>64</v>
      </c>
      <c r="F17" s="21" t="s">
        <v>66</v>
      </c>
      <c r="G17" s="22">
        <v>40</v>
      </c>
      <c r="H17" s="22">
        <v>85</v>
      </c>
      <c r="I17" s="22">
        <f t="shared" si="0"/>
        <v>45</v>
      </c>
    </row>
    <row r="18" spans="1:9" x14ac:dyDescent="0.25">
      <c r="A18" s="19" t="s">
        <v>33</v>
      </c>
      <c r="B18" s="19" t="s">
        <v>60</v>
      </c>
      <c r="C18" s="19" t="s">
        <v>61</v>
      </c>
      <c r="D18" s="20" t="s">
        <v>67</v>
      </c>
      <c r="E18" s="21" t="s">
        <v>66</v>
      </c>
      <c r="F18" s="21" t="s">
        <v>68</v>
      </c>
      <c r="G18" s="22">
        <v>85</v>
      </c>
      <c r="H18" s="22">
        <v>138</v>
      </c>
      <c r="I18" s="22">
        <f t="shared" si="0"/>
        <v>53</v>
      </c>
    </row>
    <row r="19" spans="1:9" x14ac:dyDescent="0.25">
      <c r="A19" s="19" t="s">
        <v>33</v>
      </c>
      <c r="B19" s="19" t="s">
        <v>60</v>
      </c>
      <c r="C19" s="19" t="s">
        <v>61</v>
      </c>
      <c r="D19" s="20" t="s">
        <v>69</v>
      </c>
      <c r="E19" s="21" t="s">
        <v>68</v>
      </c>
      <c r="F19" s="21" t="s">
        <v>70</v>
      </c>
      <c r="G19" s="22">
        <v>138</v>
      </c>
      <c r="H19" s="22">
        <v>143</v>
      </c>
      <c r="I19" s="22">
        <f t="shared" si="0"/>
        <v>5</v>
      </c>
    </row>
    <row r="20" spans="1:9" x14ac:dyDescent="0.25">
      <c r="A20" s="19" t="s">
        <v>33</v>
      </c>
      <c r="B20" s="19" t="s">
        <v>60</v>
      </c>
      <c r="C20" s="19" t="s">
        <v>61</v>
      </c>
      <c r="D20" s="20" t="s">
        <v>71</v>
      </c>
      <c r="E20" s="21" t="s">
        <v>70</v>
      </c>
      <c r="F20" s="21" t="s">
        <v>72</v>
      </c>
      <c r="G20" s="22">
        <v>143</v>
      </c>
      <c r="H20" s="22">
        <v>169.4</v>
      </c>
      <c r="I20" s="22">
        <f t="shared" si="0"/>
        <v>26.400000000000006</v>
      </c>
    </row>
    <row r="21" spans="1:9" x14ac:dyDescent="0.25">
      <c r="A21" s="19" t="s">
        <v>33</v>
      </c>
      <c r="B21" s="19" t="s">
        <v>60</v>
      </c>
      <c r="C21" s="19" t="s">
        <v>61</v>
      </c>
      <c r="D21" s="20" t="s">
        <v>73</v>
      </c>
      <c r="E21" s="21" t="s">
        <v>72</v>
      </c>
      <c r="F21" s="21" t="s">
        <v>74</v>
      </c>
      <c r="G21" s="22">
        <v>169.4</v>
      </c>
      <c r="H21" s="22">
        <v>189</v>
      </c>
      <c r="I21" s="22">
        <f t="shared" si="0"/>
        <v>19.599999999999994</v>
      </c>
    </row>
    <row r="22" spans="1:9" x14ac:dyDescent="0.25">
      <c r="A22" s="19" t="s">
        <v>33</v>
      </c>
      <c r="B22" s="19" t="s">
        <v>60</v>
      </c>
      <c r="C22" s="19" t="s">
        <v>61</v>
      </c>
      <c r="D22" s="20" t="s">
        <v>75</v>
      </c>
      <c r="E22" s="21" t="s">
        <v>74</v>
      </c>
      <c r="F22" s="21" t="s">
        <v>76</v>
      </c>
      <c r="G22" s="22">
        <v>189</v>
      </c>
      <c r="H22" s="22">
        <v>201.2</v>
      </c>
      <c r="I22" s="22">
        <f t="shared" si="0"/>
        <v>12.199999999999989</v>
      </c>
    </row>
    <row r="23" spans="1:9" x14ac:dyDescent="0.25">
      <c r="A23" s="19" t="s">
        <v>33</v>
      </c>
      <c r="B23" s="19" t="s">
        <v>60</v>
      </c>
      <c r="C23" s="19" t="s">
        <v>61</v>
      </c>
      <c r="D23" s="20" t="s">
        <v>77</v>
      </c>
      <c r="E23" s="21" t="s">
        <v>76</v>
      </c>
      <c r="F23" s="21" t="s">
        <v>22</v>
      </c>
      <c r="G23" s="22">
        <v>201.2</v>
      </c>
      <c r="H23" s="22">
        <v>213.2</v>
      </c>
      <c r="I23" s="22">
        <f t="shared" si="0"/>
        <v>12</v>
      </c>
    </row>
    <row r="24" spans="1:9" x14ac:dyDescent="0.25">
      <c r="A24" s="19" t="s">
        <v>33</v>
      </c>
      <c r="B24" s="19" t="s">
        <v>60</v>
      </c>
      <c r="C24" s="19" t="s">
        <v>61</v>
      </c>
      <c r="D24" s="20" t="s">
        <v>78</v>
      </c>
      <c r="E24" s="21" t="s">
        <v>22</v>
      </c>
      <c r="F24" s="21" t="s">
        <v>79</v>
      </c>
      <c r="G24" s="22">
        <v>213.2</v>
      </c>
      <c r="H24" s="22">
        <v>270</v>
      </c>
      <c r="I24" s="22">
        <f t="shared" si="0"/>
        <v>56.800000000000011</v>
      </c>
    </row>
    <row r="25" spans="1:9" x14ac:dyDescent="0.25">
      <c r="A25" s="19" t="s">
        <v>33</v>
      </c>
      <c r="B25" s="19" t="s">
        <v>60</v>
      </c>
      <c r="C25" s="19" t="s">
        <v>61</v>
      </c>
      <c r="D25" s="20" t="s">
        <v>80</v>
      </c>
      <c r="E25" s="21" t="s">
        <v>79</v>
      </c>
      <c r="F25" s="21" t="s">
        <v>81</v>
      </c>
      <c r="G25" s="22">
        <v>270</v>
      </c>
      <c r="H25" s="22">
        <v>324.10000000000002</v>
      </c>
      <c r="I25" s="22">
        <f t="shared" si="0"/>
        <v>54.100000000000023</v>
      </c>
    </row>
    <row r="26" spans="1:9" x14ac:dyDescent="0.25">
      <c r="A26" s="19" t="s">
        <v>33</v>
      </c>
      <c r="B26" s="19" t="s">
        <v>60</v>
      </c>
      <c r="C26" s="19" t="s">
        <v>61</v>
      </c>
      <c r="D26" s="20" t="s">
        <v>82</v>
      </c>
      <c r="E26" s="21" t="s">
        <v>81</v>
      </c>
      <c r="F26" s="21" t="s">
        <v>83</v>
      </c>
      <c r="G26" s="22">
        <v>324.10000000000002</v>
      </c>
      <c r="H26" s="22">
        <v>330.6</v>
      </c>
      <c r="I26" s="22">
        <f t="shared" si="0"/>
        <v>6.5</v>
      </c>
    </row>
    <row r="27" spans="1:9" x14ac:dyDescent="0.25">
      <c r="A27" s="19" t="s">
        <v>33</v>
      </c>
      <c r="B27" s="19" t="s">
        <v>60</v>
      </c>
      <c r="C27" s="19" t="s">
        <v>61</v>
      </c>
      <c r="D27" s="20" t="s">
        <v>84</v>
      </c>
      <c r="E27" s="21" t="s">
        <v>83</v>
      </c>
      <c r="F27" s="21" t="s">
        <v>85</v>
      </c>
      <c r="G27" s="22">
        <v>330.6</v>
      </c>
      <c r="H27" s="22">
        <v>395.6</v>
      </c>
      <c r="I27" s="22">
        <f t="shared" si="0"/>
        <v>65</v>
      </c>
    </row>
    <row r="28" spans="1:9" x14ac:dyDescent="0.25">
      <c r="A28" s="19" t="s">
        <v>33</v>
      </c>
      <c r="B28" s="19" t="s">
        <v>60</v>
      </c>
      <c r="C28" s="19" t="s">
        <v>61</v>
      </c>
      <c r="D28" s="20" t="s">
        <v>86</v>
      </c>
      <c r="E28" s="21" t="s">
        <v>85</v>
      </c>
      <c r="F28" s="21" t="s">
        <v>87</v>
      </c>
      <c r="G28" s="22">
        <v>395.6</v>
      </c>
      <c r="H28" s="22">
        <v>420.9</v>
      </c>
      <c r="I28" s="22">
        <f t="shared" si="0"/>
        <v>25.299999999999955</v>
      </c>
    </row>
    <row r="29" spans="1:9" x14ac:dyDescent="0.25">
      <c r="A29" s="19" t="s">
        <v>33</v>
      </c>
      <c r="B29" s="19" t="s">
        <v>60</v>
      </c>
      <c r="C29" s="19" t="s">
        <v>61</v>
      </c>
      <c r="D29" s="20" t="s">
        <v>88</v>
      </c>
      <c r="E29" s="21" t="s">
        <v>87</v>
      </c>
      <c r="F29" s="21" t="s">
        <v>89</v>
      </c>
      <c r="G29" s="22">
        <v>420.9</v>
      </c>
      <c r="H29" s="22">
        <v>424.4</v>
      </c>
      <c r="I29" s="22">
        <f t="shared" si="0"/>
        <v>3.5</v>
      </c>
    </row>
    <row r="30" spans="1:9" x14ac:dyDescent="0.25">
      <c r="A30" s="19" t="s">
        <v>33</v>
      </c>
      <c r="B30" s="19" t="s">
        <v>60</v>
      </c>
      <c r="C30" s="19" t="s">
        <v>47</v>
      </c>
      <c r="D30" s="20" t="s">
        <v>90</v>
      </c>
      <c r="E30" s="21" t="s">
        <v>91</v>
      </c>
      <c r="F30" s="21" t="s">
        <v>92</v>
      </c>
      <c r="G30" s="22">
        <v>590.5</v>
      </c>
      <c r="H30" s="22">
        <v>606.9</v>
      </c>
      <c r="I30" s="22">
        <f t="shared" si="0"/>
        <v>16.399999999999977</v>
      </c>
    </row>
    <row r="31" spans="1:9" x14ac:dyDescent="0.25">
      <c r="A31" s="19" t="s">
        <v>33</v>
      </c>
      <c r="B31" s="19" t="s">
        <v>60</v>
      </c>
      <c r="C31" s="19" t="s">
        <v>47</v>
      </c>
      <c r="D31" s="20" t="s">
        <v>93</v>
      </c>
      <c r="E31" s="21" t="s">
        <v>92</v>
      </c>
      <c r="F31" s="21" t="s">
        <v>94</v>
      </c>
      <c r="G31" s="22">
        <v>606.9</v>
      </c>
      <c r="H31" s="22">
        <v>632.6</v>
      </c>
      <c r="I31" s="22">
        <f t="shared" si="0"/>
        <v>25.700000000000045</v>
      </c>
    </row>
    <row r="32" spans="1:9" x14ac:dyDescent="0.25">
      <c r="A32" s="19" t="s">
        <v>33</v>
      </c>
      <c r="B32" s="19" t="s">
        <v>60</v>
      </c>
      <c r="C32" s="19" t="s">
        <v>47</v>
      </c>
      <c r="D32" s="20" t="s">
        <v>95</v>
      </c>
      <c r="E32" s="21" t="s">
        <v>94</v>
      </c>
      <c r="F32" s="21" t="s">
        <v>96</v>
      </c>
      <c r="G32" s="22">
        <v>632.6</v>
      </c>
      <c r="H32" s="22">
        <v>699</v>
      </c>
      <c r="I32" s="22">
        <f t="shared" si="0"/>
        <v>66.399999999999977</v>
      </c>
    </row>
    <row r="33" spans="1:9" x14ac:dyDescent="0.25">
      <c r="A33" s="19" t="s">
        <v>33</v>
      </c>
      <c r="B33" s="19" t="s">
        <v>60</v>
      </c>
      <c r="C33" s="19" t="s">
        <v>47</v>
      </c>
      <c r="D33" s="20" t="s">
        <v>97</v>
      </c>
      <c r="E33" s="21" t="s">
        <v>96</v>
      </c>
      <c r="F33" s="21" t="s">
        <v>98</v>
      </c>
      <c r="G33" s="22">
        <v>699</v>
      </c>
      <c r="H33" s="22">
        <v>764</v>
      </c>
      <c r="I33" s="22">
        <f t="shared" si="0"/>
        <v>65</v>
      </c>
    </row>
    <row r="34" spans="1:9" x14ac:dyDescent="0.25">
      <c r="A34" s="19" t="s">
        <v>33</v>
      </c>
      <c r="B34" s="19" t="s">
        <v>60</v>
      </c>
      <c r="C34" s="19" t="s">
        <v>47</v>
      </c>
      <c r="D34" s="20" t="s">
        <v>99</v>
      </c>
      <c r="E34" s="21" t="s">
        <v>98</v>
      </c>
      <c r="F34" s="21" t="s">
        <v>100</v>
      </c>
      <c r="G34" s="22">
        <v>764</v>
      </c>
      <c r="H34" s="22">
        <v>777.6</v>
      </c>
      <c r="I34" s="22">
        <f t="shared" si="0"/>
        <v>13.600000000000023</v>
      </c>
    </row>
    <row r="35" spans="1:9" x14ac:dyDescent="0.25">
      <c r="A35" s="19" t="s">
        <v>33</v>
      </c>
      <c r="B35" s="19" t="s">
        <v>60</v>
      </c>
      <c r="C35" s="19" t="s">
        <v>47</v>
      </c>
      <c r="D35" s="20" t="s">
        <v>101</v>
      </c>
      <c r="E35" s="21" t="s">
        <v>100</v>
      </c>
      <c r="F35" s="21" t="s">
        <v>102</v>
      </c>
      <c r="G35" s="22">
        <v>777.6</v>
      </c>
      <c r="H35" s="22">
        <v>856.7</v>
      </c>
      <c r="I35" s="22">
        <f t="shared" si="0"/>
        <v>79.100000000000023</v>
      </c>
    </row>
    <row r="36" spans="1:9" x14ac:dyDescent="0.25">
      <c r="A36" s="19" t="s">
        <v>33</v>
      </c>
      <c r="B36" s="19" t="s">
        <v>60</v>
      </c>
      <c r="C36" s="19" t="s">
        <v>47</v>
      </c>
      <c r="D36" s="20" t="s">
        <v>103</v>
      </c>
      <c r="E36" s="21" t="s">
        <v>102</v>
      </c>
      <c r="F36" s="21" t="s">
        <v>104</v>
      </c>
      <c r="G36" s="22">
        <v>856.7</v>
      </c>
      <c r="H36" s="22">
        <v>889.6</v>
      </c>
      <c r="I36" s="22">
        <f t="shared" si="0"/>
        <v>32.899999999999977</v>
      </c>
    </row>
    <row r="37" spans="1:9" x14ac:dyDescent="0.25">
      <c r="A37" s="19" t="s">
        <v>34</v>
      </c>
      <c r="B37" s="19" t="s">
        <v>105</v>
      </c>
      <c r="C37" s="19" t="s">
        <v>106</v>
      </c>
      <c r="D37" s="19" t="s">
        <v>107</v>
      </c>
      <c r="E37" s="21" t="s">
        <v>108</v>
      </c>
      <c r="F37" s="21" t="s">
        <v>109</v>
      </c>
      <c r="G37" s="22">
        <v>7.6</v>
      </c>
      <c r="H37" s="22">
        <v>12.4</v>
      </c>
      <c r="I37" s="22">
        <f t="shared" si="0"/>
        <v>4.8000000000000007</v>
      </c>
    </row>
    <row r="38" spans="1:9" x14ac:dyDescent="0.25">
      <c r="A38" s="19" t="s">
        <v>34</v>
      </c>
      <c r="B38" s="19" t="s">
        <v>105</v>
      </c>
      <c r="C38" s="19" t="s">
        <v>106</v>
      </c>
      <c r="D38" s="19" t="s">
        <v>110</v>
      </c>
      <c r="E38" s="21" t="s">
        <v>109</v>
      </c>
      <c r="F38" s="21" t="s">
        <v>111</v>
      </c>
      <c r="G38" s="22">
        <v>12.4</v>
      </c>
      <c r="H38" s="22">
        <v>24.4</v>
      </c>
      <c r="I38" s="22">
        <f t="shared" si="0"/>
        <v>11.999999999999998</v>
      </c>
    </row>
    <row r="39" spans="1:9" x14ac:dyDescent="0.25">
      <c r="A39" s="19" t="s">
        <v>34</v>
      </c>
      <c r="B39" s="19" t="s">
        <v>105</v>
      </c>
      <c r="C39" s="19" t="s">
        <v>106</v>
      </c>
      <c r="D39" s="19" t="s">
        <v>112</v>
      </c>
      <c r="E39" s="21" t="s">
        <v>111</v>
      </c>
      <c r="F39" s="21" t="s">
        <v>113</v>
      </c>
      <c r="G39" s="22">
        <v>24.4</v>
      </c>
      <c r="H39" s="22">
        <v>24.9</v>
      </c>
      <c r="I39" s="22">
        <f t="shared" si="0"/>
        <v>0.5</v>
      </c>
    </row>
    <row r="40" spans="1:9" x14ac:dyDescent="0.25">
      <c r="A40" s="19" t="s">
        <v>34</v>
      </c>
      <c r="B40" s="19" t="s">
        <v>105</v>
      </c>
      <c r="C40" s="19" t="s">
        <v>106</v>
      </c>
      <c r="D40" s="19" t="s">
        <v>114</v>
      </c>
      <c r="E40" s="21" t="s">
        <v>113</v>
      </c>
      <c r="F40" s="21" t="s">
        <v>115</v>
      </c>
      <c r="G40" s="22">
        <v>24.9</v>
      </c>
      <c r="H40" s="22">
        <v>51.3</v>
      </c>
      <c r="I40" s="22">
        <f t="shared" si="0"/>
        <v>26.4</v>
      </c>
    </row>
    <row r="41" spans="1:9" x14ac:dyDescent="0.25">
      <c r="A41" s="19" t="s">
        <v>34</v>
      </c>
      <c r="B41" s="19" t="s">
        <v>105</v>
      </c>
      <c r="C41" s="19" t="s">
        <v>106</v>
      </c>
      <c r="D41" s="19" t="s">
        <v>116</v>
      </c>
      <c r="E41" s="21" t="s">
        <v>115</v>
      </c>
      <c r="F41" s="21" t="s">
        <v>117</v>
      </c>
      <c r="G41" s="22">
        <v>51.3</v>
      </c>
      <c r="H41" s="22">
        <v>69.3</v>
      </c>
      <c r="I41" s="22">
        <f t="shared" si="0"/>
        <v>18</v>
      </c>
    </row>
    <row r="42" spans="1:9" x14ac:dyDescent="0.25">
      <c r="A42" s="19" t="s">
        <v>34</v>
      </c>
      <c r="B42" s="19" t="s">
        <v>105</v>
      </c>
      <c r="C42" s="19" t="s">
        <v>106</v>
      </c>
      <c r="D42" s="19" t="s">
        <v>118</v>
      </c>
      <c r="E42" s="21" t="s">
        <v>117</v>
      </c>
      <c r="F42" s="21" t="s">
        <v>119</v>
      </c>
      <c r="G42" s="22">
        <v>69.3</v>
      </c>
      <c r="H42" s="22">
        <v>70.5</v>
      </c>
      <c r="I42" s="22">
        <f t="shared" si="0"/>
        <v>1.2000000000000028</v>
      </c>
    </row>
    <row r="43" spans="1:9" x14ac:dyDescent="0.25">
      <c r="A43" s="19" t="s">
        <v>34</v>
      </c>
      <c r="B43" s="19" t="s">
        <v>105</v>
      </c>
      <c r="C43" s="19" t="s">
        <v>106</v>
      </c>
      <c r="D43" s="19" t="s">
        <v>120</v>
      </c>
      <c r="E43" s="21" t="s">
        <v>119</v>
      </c>
      <c r="F43" s="21" t="s">
        <v>121</v>
      </c>
      <c r="G43" s="22">
        <v>70.5</v>
      </c>
      <c r="H43" s="22">
        <v>95.6</v>
      </c>
      <c r="I43" s="22">
        <f t="shared" si="0"/>
        <v>25.099999999999994</v>
      </c>
    </row>
    <row r="44" spans="1:9" x14ac:dyDescent="0.25">
      <c r="A44" s="19" t="s">
        <v>34</v>
      </c>
      <c r="B44" s="19" t="s">
        <v>105</v>
      </c>
      <c r="C44" s="19" t="s">
        <v>106</v>
      </c>
      <c r="D44" s="19" t="s">
        <v>122</v>
      </c>
      <c r="E44" s="21" t="s">
        <v>121</v>
      </c>
      <c r="F44" s="21" t="s">
        <v>123</v>
      </c>
      <c r="G44" s="22">
        <v>95.6</v>
      </c>
      <c r="H44" s="22">
        <v>104.1</v>
      </c>
      <c r="I44" s="22">
        <f t="shared" si="0"/>
        <v>8.5</v>
      </c>
    </row>
    <row r="45" spans="1:9" x14ac:dyDescent="0.25">
      <c r="A45" s="19" t="s">
        <v>34</v>
      </c>
      <c r="B45" s="19" t="s">
        <v>105</v>
      </c>
      <c r="C45" s="19" t="s">
        <v>106</v>
      </c>
      <c r="D45" s="19" t="s">
        <v>124</v>
      </c>
      <c r="E45" s="21" t="s">
        <v>123</v>
      </c>
      <c r="F45" s="21" t="s">
        <v>125</v>
      </c>
      <c r="G45" s="22">
        <v>104.1</v>
      </c>
      <c r="H45" s="22">
        <v>127.3</v>
      </c>
      <c r="I45" s="22">
        <f t="shared" si="0"/>
        <v>23.200000000000003</v>
      </c>
    </row>
    <row r="46" spans="1:9" x14ac:dyDescent="0.25">
      <c r="A46" s="19" t="s">
        <v>34</v>
      </c>
      <c r="B46" s="19" t="s">
        <v>105</v>
      </c>
      <c r="C46" s="19" t="s">
        <v>106</v>
      </c>
      <c r="D46" s="19" t="s">
        <v>126</v>
      </c>
      <c r="E46" s="21" t="s">
        <v>125</v>
      </c>
      <c r="F46" s="21" t="s">
        <v>127</v>
      </c>
      <c r="G46" s="22">
        <v>127.3</v>
      </c>
      <c r="H46" s="22">
        <v>134.19999999999999</v>
      </c>
      <c r="I46" s="22">
        <f t="shared" si="0"/>
        <v>6.8999999999999915</v>
      </c>
    </row>
    <row r="47" spans="1:9" x14ac:dyDescent="0.25">
      <c r="A47" s="19" t="s">
        <v>34</v>
      </c>
      <c r="B47" s="19" t="s">
        <v>105</v>
      </c>
      <c r="C47" s="19" t="s">
        <v>106</v>
      </c>
      <c r="D47" s="19" t="s">
        <v>128</v>
      </c>
      <c r="E47" s="21" t="s">
        <v>127</v>
      </c>
      <c r="F47" s="21" t="s">
        <v>129</v>
      </c>
      <c r="G47" s="22">
        <v>134.19999999999999</v>
      </c>
      <c r="H47" s="22">
        <v>178.7</v>
      </c>
      <c r="I47" s="22">
        <f t="shared" si="0"/>
        <v>44.5</v>
      </c>
    </row>
    <row r="48" spans="1:9" x14ac:dyDescent="0.25">
      <c r="A48" s="19" t="s">
        <v>34</v>
      </c>
      <c r="B48" s="19" t="s">
        <v>105</v>
      </c>
      <c r="C48" s="19" t="s">
        <v>106</v>
      </c>
      <c r="D48" s="19" t="s">
        <v>130</v>
      </c>
      <c r="E48" s="21" t="s">
        <v>129</v>
      </c>
      <c r="F48" s="21" t="s">
        <v>131</v>
      </c>
      <c r="G48" s="22">
        <v>178.7</v>
      </c>
      <c r="H48" s="22">
        <v>199.5</v>
      </c>
      <c r="I48" s="22">
        <f t="shared" si="0"/>
        <v>20.800000000000011</v>
      </c>
    </row>
    <row r="49" spans="1:9" x14ac:dyDescent="0.25">
      <c r="A49" s="19" t="s">
        <v>34</v>
      </c>
      <c r="B49" s="19" t="s">
        <v>105</v>
      </c>
      <c r="C49" s="19" t="s">
        <v>106</v>
      </c>
      <c r="D49" s="19" t="s">
        <v>132</v>
      </c>
      <c r="E49" s="21" t="s">
        <v>131</v>
      </c>
      <c r="F49" s="21" t="s">
        <v>133</v>
      </c>
      <c r="G49" s="22">
        <v>199.5</v>
      </c>
      <c r="H49" s="22">
        <v>224.5</v>
      </c>
      <c r="I49" s="22">
        <f t="shared" si="0"/>
        <v>25</v>
      </c>
    </row>
    <row r="50" spans="1:9" x14ac:dyDescent="0.25">
      <c r="A50" s="19" t="s">
        <v>34</v>
      </c>
      <c r="B50" s="19" t="s">
        <v>105</v>
      </c>
      <c r="C50" s="19" t="s">
        <v>106</v>
      </c>
      <c r="D50" s="20" t="s">
        <v>134</v>
      </c>
      <c r="E50" s="21" t="s">
        <v>133</v>
      </c>
      <c r="F50" s="21" t="s">
        <v>135</v>
      </c>
      <c r="G50" s="22">
        <v>224.5</v>
      </c>
      <c r="H50" s="22">
        <v>234.9</v>
      </c>
      <c r="I50" s="22">
        <f t="shared" si="0"/>
        <v>10.400000000000006</v>
      </c>
    </row>
    <row r="51" spans="1:9" x14ac:dyDescent="0.25">
      <c r="A51" s="19" t="s">
        <v>34</v>
      </c>
      <c r="B51" s="19" t="s">
        <v>136</v>
      </c>
      <c r="C51" s="19" t="s">
        <v>106</v>
      </c>
      <c r="D51" s="20" t="s">
        <v>137</v>
      </c>
      <c r="E51" s="21" t="s">
        <v>138</v>
      </c>
      <c r="F51" s="21" t="s">
        <v>139</v>
      </c>
      <c r="G51" s="22">
        <v>376.5</v>
      </c>
      <c r="H51" s="22">
        <v>398.7</v>
      </c>
      <c r="I51" s="22">
        <f t="shared" si="0"/>
        <v>22.199999999999989</v>
      </c>
    </row>
    <row r="52" spans="1:9" x14ac:dyDescent="0.25">
      <c r="A52" s="19" t="s">
        <v>34</v>
      </c>
      <c r="B52" s="19" t="s">
        <v>136</v>
      </c>
      <c r="C52" s="19" t="s">
        <v>106</v>
      </c>
      <c r="D52" s="19" t="s">
        <v>140</v>
      </c>
      <c r="E52" s="21" t="s">
        <v>141</v>
      </c>
      <c r="F52" s="21" t="s">
        <v>142</v>
      </c>
      <c r="G52" s="22">
        <v>423.7</v>
      </c>
      <c r="H52" s="22">
        <v>468.5</v>
      </c>
      <c r="I52" s="22">
        <f t="shared" si="0"/>
        <v>44.800000000000011</v>
      </c>
    </row>
    <row r="53" spans="1:9" x14ac:dyDescent="0.25">
      <c r="A53" s="19" t="s">
        <v>34</v>
      </c>
      <c r="B53" s="19" t="s">
        <v>136</v>
      </c>
      <c r="C53" s="19" t="s">
        <v>106</v>
      </c>
      <c r="D53" s="19" t="s">
        <v>143</v>
      </c>
      <c r="E53" s="21" t="s">
        <v>142</v>
      </c>
      <c r="F53" s="21" t="s">
        <v>22</v>
      </c>
      <c r="G53" s="22">
        <v>468.5</v>
      </c>
      <c r="H53" s="22">
        <v>546.20000000000005</v>
      </c>
      <c r="I53" s="22">
        <f t="shared" si="0"/>
        <v>77.700000000000045</v>
      </c>
    </row>
    <row r="54" spans="1:9" x14ac:dyDescent="0.25">
      <c r="A54" s="19" t="s">
        <v>34</v>
      </c>
      <c r="B54" s="19" t="s">
        <v>136</v>
      </c>
      <c r="C54" s="19" t="s">
        <v>106</v>
      </c>
      <c r="D54" s="19" t="s">
        <v>144</v>
      </c>
      <c r="E54" s="21" t="s">
        <v>22</v>
      </c>
      <c r="F54" s="21" t="s">
        <v>145</v>
      </c>
      <c r="G54" s="22">
        <v>546.20000000000005</v>
      </c>
      <c r="H54" s="22">
        <v>551.1</v>
      </c>
      <c r="I54" s="22">
        <f t="shared" si="0"/>
        <v>4.8999999999999773</v>
      </c>
    </row>
    <row r="55" spans="1:9" x14ac:dyDescent="0.25">
      <c r="A55" s="19" t="s">
        <v>34</v>
      </c>
      <c r="B55" s="19" t="s">
        <v>136</v>
      </c>
      <c r="C55" s="19" t="s">
        <v>106</v>
      </c>
      <c r="D55" s="19" t="s">
        <v>146</v>
      </c>
      <c r="E55" s="21" t="s">
        <v>145</v>
      </c>
      <c r="F55" s="21" t="s">
        <v>147</v>
      </c>
      <c r="G55" s="22">
        <v>551.1</v>
      </c>
      <c r="H55" s="22">
        <v>553.6</v>
      </c>
      <c r="I55" s="22">
        <f t="shared" si="0"/>
        <v>2.5</v>
      </c>
    </row>
    <row r="56" spans="1:9" x14ac:dyDescent="0.25">
      <c r="A56" s="19" t="s">
        <v>34</v>
      </c>
      <c r="B56" s="19" t="s">
        <v>136</v>
      </c>
      <c r="C56" s="19" t="s">
        <v>106</v>
      </c>
      <c r="D56" s="19" t="s">
        <v>148</v>
      </c>
      <c r="E56" s="21" t="s">
        <v>147</v>
      </c>
      <c r="F56" s="21" t="s">
        <v>149</v>
      </c>
      <c r="G56" s="22">
        <v>553.6</v>
      </c>
      <c r="H56" s="22">
        <v>572.1</v>
      </c>
      <c r="I56" s="22">
        <f t="shared" si="0"/>
        <v>18.5</v>
      </c>
    </row>
    <row r="57" spans="1:9" x14ac:dyDescent="0.25">
      <c r="A57" s="19" t="s">
        <v>34</v>
      </c>
      <c r="B57" s="19" t="s">
        <v>136</v>
      </c>
      <c r="C57" s="19" t="s">
        <v>106</v>
      </c>
      <c r="D57" s="19" t="s">
        <v>150</v>
      </c>
      <c r="E57" s="21" t="s">
        <v>149</v>
      </c>
      <c r="F57" s="21" t="s">
        <v>151</v>
      </c>
      <c r="G57" s="22">
        <v>572.1</v>
      </c>
      <c r="H57" s="22">
        <v>614.6</v>
      </c>
      <c r="I57" s="22">
        <f t="shared" si="0"/>
        <v>42.5</v>
      </c>
    </row>
    <row r="58" spans="1:9" x14ac:dyDescent="0.25">
      <c r="A58" s="19" t="s">
        <v>34</v>
      </c>
      <c r="B58" s="19" t="s">
        <v>136</v>
      </c>
      <c r="C58" s="19" t="s">
        <v>106</v>
      </c>
      <c r="D58" s="19" t="s">
        <v>152</v>
      </c>
      <c r="E58" s="21" t="s">
        <v>151</v>
      </c>
      <c r="F58" s="21" t="s">
        <v>153</v>
      </c>
      <c r="G58" s="22">
        <v>614.6</v>
      </c>
      <c r="H58" s="22">
        <v>617</v>
      </c>
      <c r="I58" s="22">
        <f t="shared" si="0"/>
        <v>2.3999999999999773</v>
      </c>
    </row>
    <row r="59" spans="1:9" x14ac:dyDescent="0.25">
      <c r="A59" s="19" t="s">
        <v>34</v>
      </c>
      <c r="B59" s="19" t="s">
        <v>136</v>
      </c>
      <c r="C59" s="19" t="s">
        <v>106</v>
      </c>
      <c r="D59" s="24" t="s">
        <v>154</v>
      </c>
      <c r="E59" s="21" t="s">
        <v>155</v>
      </c>
      <c r="F59" s="21" t="s">
        <v>156</v>
      </c>
      <c r="G59" s="22">
        <v>0</v>
      </c>
      <c r="H59" s="22">
        <v>7.8</v>
      </c>
      <c r="I59" s="22">
        <f t="shared" si="0"/>
        <v>7.8</v>
      </c>
    </row>
    <row r="60" spans="1:9" x14ac:dyDescent="0.25">
      <c r="A60" s="19" t="s">
        <v>35</v>
      </c>
      <c r="B60" s="19" t="s">
        <v>157</v>
      </c>
      <c r="C60" s="19" t="s">
        <v>158</v>
      </c>
      <c r="D60" s="19" t="s">
        <v>159</v>
      </c>
      <c r="E60" s="21" t="s">
        <v>160</v>
      </c>
      <c r="F60" s="21" t="s">
        <v>161</v>
      </c>
      <c r="G60" s="22">
        <v>0</v>
      </c>
      <c r="H60" s="22">
        <v>6.7</v>
      </c>
      <c r="I60" s="22">
        <f t="shared" si="0"/>
        <v>6.7</v>
      </c>
    </row>
    <row r="61" spans="1:9" x14ac:dyDescent="0.25">
      <c r="A61" s="19" t="s">
        <v>35</v>
      </c>
      <c r="B61" s="19" t="s">
        <v>157</v>
      </c>
      <c r="C61" s="19" t="s">
        <v>158</v>
      </c>
      <c r="D61" s="19" t="s">
        <v>162</v>
      </c>
      <c r="E61" s="21" t="s">
        <v>161</v>
      </c>
      <c r="F61" s="21" t="s">
        <v>163</v>
      </c>
      <c r="G61" s="22">
        <v>6.7</v>
      </c>
      <c r="H61" s="22">
        <v>13.8</v>
      </c>
      <c r="I61" s="22">
        <f t="shared" si="0"/>
        <v>7.1000000000000005</v>
      </c>
    </row>
    <row r="62" spans="1:9" x14ac:dyDescent="0.25">
      <c r="A62" s="19" t="s">
        <v>35</v>
      </c>
      <c r="B62" s="19" t="s">
        <v>157</v>
      </c>
      <c r="C62" s="19" t="s">
        <v>158</v>
      </c>
      <c r="D62" s="19" t="s">
        <v>164</v>
      </c>
      <c r="E62" s="21" t="s">
        <v>163</v>
      </c>
      <c r="F62" s="21" t="s">
        <v>165</v>
      </c>
      <c r="G62" s="22">
        <v>13.8</v>
      </c>
      <c r="H62" s="22">
        <v>20.2</v>
      </c>
      <c r="I62" s="22">
        <f t="shared" si="0"/>
        <v>6.3999999999999986</v>
      </c>
    </row>
    <row r="63" spans="1:9" x14ac:dyDescent="0.25">
      <c r="A63" s="19" t="s">
        <v>35</v>
      </c>
      <c r="B63" s="19" t="s">
        <v>157</v>
      </c>
      <c r="C63" s="19" t="s">
        <v>158</v>
      </c>
      <c r="D63" s="19" t="s">
        <v>166</v>
      </c>
      <c r="E63" s="21" t="s">
        <v>165</v>
      </c>
      <c r="F63" s="21" t="s">
        <v>167</v>
      </c>
      <c r="G63" s="22">
        <v>20.2</v>
      </c>
      <c r="H63" s="22">
        <v>40.4</v>
      </c>
      <c r="I63" s="22">
        <f t="shared" si="0"/>
        <v>20.2</v>
      </c>
    </row>
    <row r="64" spans="1:9" x14ac:dyDescent="0.25">
      <c r="A64" s="19" t="s">
        <v>35</v>
      </c>
      <c r="B64" s="19" t="s">
        <v>157</v>
      </c>
      <c r="C64" s="19" t="s">
        <v>158</v>
      </c>
      <c r="D64" s="19" t="s">
        <v>168</v>
      </c>
      <c r="E64" s="21" t="s">
        <v>167</v>
      </c>
      <c r="F64" s="21" t="s">
        <v>169</v>
      </c>
      <c r="G64" s="22">
        <v>40.4</v>
      </c>
      <c r="H64" s="22">
        <v>77.900000000000006</v>
      </c>
      <c r="I64" s="22">
        <f t="shared" si="0"/>
        <v>37.500000000000007</v>
      </c>
    </row>
    <row r="65" spans="1:9" x14ac:dyDescent="0.25">
      <c r="A65" s="19" t="s">
        <v>35</v>
      </c>
      <c r="B65" s="19" t="s">
        <v>157</v>
      </c>
      <c r="C65" s="19" t="s">
        <v>158</v>
      </c>
      <c r="D65" s="19" t="s">
        <v>170</v>
      </c>
      <c r="E65" s="21" t="s">
        <v>169</v>
      </c>
      <c r="F65" s="21" t="s">
        <v>171</v>
      </c>
      <c r="G65" s="22">
        <v>77.900000000000006</v>
      </c>
      <c r="H65" s="22">
        <v>103.8</v>
      </c>
      <c r="I65" s="22">
        <f t="shared" si="0"/>
        <v>25.899999999999991</v>
      </c>
    </row>
    <row r="66" spans="1:9" x14ac:dyDescent="0.25">
      <c r="A66" s="19" t="s">
        <v>35</v>
      </c>
      <c r="B66" s="19" t="s">
        <v>157</v>
      </c>
      <c r="C66" s="19" t="s">
        <v>158</v>
      </c>
      <c r="D66" s="19" t="s">
        <v>172</v>
      </c>
      <c r="E66" s="21" t="s">
        <v>171</v>
      </c>
      <c r="F66" s="21" t="s">
        <v>173</v>
      </c>
      <c r="G66" s="22">
        <v>103.8</v>
      </c>
      <c r="H66" s="22">
        <v>117.7</v>
      </c>
      <c r="I66" s="22">
        <f t="shared" si="0"/>
        <v>13.900000000000006</v>
      </c>
    </row>
    <row r="67" spans="1:9" x14ac:dyDescent="0.25">
      <c r="A67" s="19" t="s">
        <v>35</v>
      </c>
      <c r="B67" s="19" t="s">
        <v>157</v>
      </c>
      <c r="C67" s="19" t="s">
        <v>158</v>
      </c>
      <c r="D67" s="19" t="s">
        <v>174</v>
      </c>
      <c r="E67" s="21" t="s">
        <v>173</v>
      </c>
      <c r="F67" s="21" t="s">
        <v>175</v>
      </c>
      <c r="G67" s="22">
        <v>117.7</v>
      </c>
      <c r="H67" s="22">
        <v>124.3</v>
      </c>
      <c r="I67" s="22">
        <f t="shared" si="0"/>
        <v>6.5999999999999943</v>
      </c>
    </row>
    <row r="68" spans="1:9" x14ac:dyDescent="0.25">
      <c r="A68" s="19" t="s">
        <v>35</v>
      </c>
      <c r="B68" s="19" t="s">
        <v>157</v>
      </c>
      <c r="C68" s="19" t="s">
        <v>158</v>
      </c>
      <c r="D68" s="19" t="s">
        <v>176</v>
      </c>
      <c r="E68" s="21" t="s">
        <v>175</v>
      </c>
      <c r="F68" s="21" t="s">
        <v>177</v>
      </c>
      <c r="G68" s="22">
        <v>124.3</v>
      </c>
      <c r="H68" s="22">
        <v>126.8</v>
      </c>
      <c r="I68" s="22">
        <f t="shared" si="0"/>
        <v>2.5</v>
      </c>
    </row>
    <row r="69" spans="1:9" x14ac:dyDescent="0.25">
      <c r="A69" s="19" t="s">
        <v>35</v>
      </c>
      <c r="B69" s="19" t="s">
        <v>157</v>
      </c>
      <c r="C69" s="19" t="s">
        <v>158</v>
      </c>
      <c r="D69" s="19" t="s">
        <v>178</v>
      </c>
      <c r="E69" s="21" t="s">
        <v>177</v>
      </c>
      <c r="F69" s="21" t="s">
        <v>179</v>
      </c>
      <c r="G69" s="22">
        <v>126.8</v>
      </c>
      <c r="H69" s="22">
        <v>138.19999999999999</v>
      </c>
      <c r="I69" s="22">
        <f t="shared" si="0"/>
        <v>11.399999999999991</v>
      </c>
    </row>
    <row r="70" spans="1:9" x14ac:dyDescent="0.25">
      <c r="A70" s="19" t="s">
        <v>35</v>
      </c>
      <c r="B70" s="19" t="s">
        <v>157</v>
      </c>
      <c r="C70" s="19" t="s">
        <v>158</v>
      </c>
      <c r="D70" s="19" t="s">
        <v>180</v>
      </c>
      <c r="E70" s="21" t="s">
        <v>179</v>
      </c>
      <c r="F70" s="21" t="s">
        <v>181</v>
      </c>
      <c r="G70" s="22">
        <v>138.19999999999999</v>
      </c>
      <c r="H70" s="22">
        <v>171.6</v>
      </c>
      <c r="I70" s="22">
        <f t="shared" si="0"/>
        <v>33.400000000000006</v>
      </c>
    </row>
    <row r="71" spans="1:9" x14ac:dyDescent="0.25">
      <c r="A71" s="19" t="s">
        <v>35</v>
      </c>
      <c r="B71" s="19" t="s">
        <v>157</v>
      </c>
      <c r="C71" s="19" t="s">
        <v>158</v>
      </c>
      <c r="D71" s="19" t="s">
        <v>182</v>
      </c>
      <c r="E71" s="21" t="s">
        <v>181</v>
      </c>
      <c r="F71" s="21" t="s">
        <v>183</v>
      </c>
      <c r="G71" s="22">
        <v>171.6</v>
      </c>
      <c r="H71" s="22">
        <v>181.8</v>
      </c>
      <c r="I71" s="22">
        <f t="shared" si="0"/>
        <v>10.200000000000017</v>
      </c>
    </row>
    <row r="72" spans="1:9" x14ac:dyDescent="0.25">
      <c r="A72" s="19" t="s">
        <v>35</v>
      </c>
      <c r="B72" s="19" t="s">
        <v>157</v>
      </c>
      <c r="C72" s="19" t="s">
        <v>158</v>
      </c>
      <c r="D72" s="19" t="s">
        <v>184</v>
      </c>
      <c r="E72" s="21" t="s">
        <v>183</v>
      </c>
      <c r="F72" s="21" t="s">
        <v>185</v>
      </c>
      <c r="G72" s="22">
        <v>181.8</v>
      </c>
      <c r="H72" s="22">
        <v>208.1</v>
      </c>
      <c r="I72" s="22">
        <f t="shared" si="0"/>
        <v>26.299999999999983</v>
      </c>
    </row>
    <row r="73" spans="1:9" x14ac:dyDescent="0.25">
      <c r="A73" s="19" t="s">
        <v>35</v>
      </c>
      <c r="B73" s="19" t="s">
        <v>157</v>
      </c>
      <c r="C73" s="19" t="s">
        <v>158</v>
      </c>
      <c r="D73" s="19" t="s">
        <v>186</v>
      </c>
      <c r="E73" s="21" t="s">
        <v>185</v>
      </c>
      <c r="F73" s="21" t="s">
        <v>187</v>
      </c>
      <c r="G73" s="22">
        <v>208.1</v>
      </c>
      <c r="H73" s="22">
        <v>225.3</v>
      </c>
      <c r="I73" s="22">
        <f t="shared" si="0"/>
        <v>17.200000000000017</v>
      </c>
    </row>
    <row r="74" spans="1:9" x14ac:dyDescent="0.25">
      <c r="A74" s="19" t="s">
        <v>35</v>
      </c>
      <c r="B74" s="19" t="s">
        <v>157</v>
      </c>
      <c r="C74" s="19" t="s">
        <v>158</v>
      </c>
      <c r="D74" s="19" t="s">
        <v>188</v>
      </c>
      <c r="E74" s="21" t="s">
        <v>187</v>
      </c>
      <c r="F74" s="21" t="s">
        <v>189</v>
      </c>
      <c r="G74" s="22">
        <v>225.3</v>
      </c>
      <c r="H74" s="22">
        <v>252.5</v>
      </c>
      <c r="I74" s="22">
        <f t="shared" si="0"/>
        <v>27.199999999999989</v>
      </c>
    </row>
    <row r="75" spans="1:9" x14ac:dyDescent="0.25">
      <c r="A75" s="19" t="s">
        <v>35</v>
      </c>
      <c r="B75" s="19" t="s">
        <v>157</v>
      </c>
      <c r="C75" s="19" t="s">
        <v>158</v>
      </c>
      <c r="D75" s="19" t="s">
        <v>190</v>
      </c>
      <c r="E75" s="21" t="s">
        <v>189</v>
      </c>
      <c r="F75" s="21" t="s">
        <v>191</v>
      </c>
      <c r="G75" s="22">
        <v>252.5</v>
      </c>
      <c r="H75" s="22">
        <v>256</v>
      </c>
      <c r="I75" s="22">
        <f t="shared" si="0"/>
        <v>3.5</v>
      </c>
    </row>
    <row r="76" spans="1:9" x14ac:dyDescent="0.25">
      <c r="A76" s="19" t="s">
        <v>35</v>
      </c>
      <c r="B76" s="19" t="s">
        <v>157</v>
      </c>
      <c r="C76" s="19" t="s">
        <v>158</v>
      </c>
      <c r="D76" s="19" t="s">
        <v>192</v>
      </c>
      <c r="E76" s="21" t="s">
        <v>191</v>
      </c>
      <c r="F76" s="21" t="s">
        <v>193</v>
      </c>
      <c r="G76" s="22">
        <v>256</v>
      </c>
      <c r="H76" s="22">
        <v>258.2</v>
      </c>
      <c r="I76" s="22">
        <f t="shared" si="0"/>
        <v>2.1999999999999886</v>
      </c>
    </row>
    <row r="77" spans="1:9" x14ac:dyDescent="0.25">
      <c r="A77" s="19" t="s">
        <v>35</v>
      </c>
      <c r="B77" s="19" t="s">
        <v>157</v>
      </c>
      <c r="C77" s="19" t="s">
        <v>158</v>
      </c>
      <c r="D77" s="19" t="s">
        <v>194</v>
      </c>
      <c r="E77" s="21" t="s">
        <v>193</v>
      </c>
      <c r="F77" s="21" t="s">
        <v>195</v>
      </c>
      <c r="G77" s="22">
        <v>258.2</v>
      </c>
      <c r="H77" s="22">
        <v>265</v>
      </c>
      <c r="I77" s="22">
        <f t="shared" si="0"/>
        <v>6.8000000000000114</v>
      </c>
    </row>
    <row r="78" spans="1:9" x14ac:dyDescent="0.25">
      <c r="A78" s="19" t="s">
        <v>35</v>
      </c>
      <c r="B78" s="19" t="s">
        <v>157</v>
      </c>
      <c r="C78" s="19" t="s">
        <v>158</v>
      </c>
      <c r="D78" s="19" t="s">
        <v>196</v>
      </c>
      <c r="E78" s="21" t="s">
        <v>195</v>
      </c>
      <c r="F78" s="21" t="s">
        <v>197</v>
      </c>
      <c r="G78" s="22">
        <v>265</v>
      </c>
      <c r="H78" s="22">
        <v>270</v>
      </c>
      <c r="I78" s="22">
        <f t="shared" ref="I78:I145" si="1">ABS(H78-G78)</f>
        <v>5</v>
      </c>
    </row>
    <row r="79" spans="1:9" x14ac:dyDescent="0.25">
      <c r="A79" s="19" t="s">
        <v>35</v>
      </c>
      <c r="B79" s="19" t="s">
        <v>157</v>
      </c>
      <c r="C79" s="19" t="s">
        <v>158</v>
      </c>
      <c r="D79" s="19" t="s">
        <v>198</v>
      </c>
      <c r="E79" s="21" t="s">
        <v>197</v>
      </c>
      <c r="F79" s="21" t="s">
        <v>199</v>
      </c>
      <c r="G79" s="22">
        <v>270</v>
      </c>
      <c r="H79" s="22">
        <v>272.10000000000002</v>
      </c>
      <c r="I79" s="22">
        <f t="shared" si="1"/>
        <v>2.1000000000000227</v>
      </c>
    </row>
    <row r="80" spans="1:9" x14ac:dyDescent="0.25">
      <c r="A80" s="19" t="s">
        <v>35</v>
      </c>
      <c r="B80" s="19" t="s">
        <v>157</v>
      </c>
      <c r="C80" s="19" t="s">
        <v>158</v>
      </c>
      <c r="D80" s="19" t="s">
        <v>200</v>
      </c>
      <c r="E80" s="21" t="s">
        <v>199</v>
      </c>
      <c r="F80" s="21" t="s">
        <v>201</v>
      </c>
      <c r="G80" s="22">
        <v>272.10000000000002</v>
      </c>
      <c r="H80" s="22">
        <v>281.3</v>
      </c>
      <c r="I80" s="22">
        <f t="shared" si="1"/>
        <v>9.1999999999999886</v>
      </c>
    </row>
    <row r="81" spans="1:9" x14ac:dyDescent="0.25">
      <c r="A81" s="19" t="s">
        <v>35</v>
      </c>
      <c r="B81" s="19" t="s">
        <v>157</v>
      </c>
      <c r="C81" s="19" t="s">
        <v>158</v>
      </c>
      <c r="D81" s="19" t="s">
        <v>202</v>
      </c>
      <c r="E81" s="21" t="s">
        <v>201</v>
      </c>
      <c r="F81" s="21" t="s">
        <v>203</v>
      </c>
      <c r="G81" s="22">
        <v>281.3</v>
      </c>
      <c r="H81" s="22">
        <v>288.3</v>
      </c>
      <c r="I81" s="22">
        <f t="shared" si="1"/>
        <v>7</v>
      </c>
    </row>
    <row r="82" spans="1:9" x14ac:dyDescent="0.25">
      <c r="A82" s="19" t="s">
        <v>35</v>
      </c>
      <c r="B82" s="19" t="s">
        <v>157</v>
      </c>
      <c r="C82" s="19" t="s">
        <v>158</v>
      </c>
      <c r="D82" s="19" t="s">
        <v>204</v>
      </c>
      <c r="E82" s="21" t="s">
        <v>203</v>
      </c>
      <c r="F82" s="21" t="s">
        <v>205</v>
      </c>
      <c r="G82" s="22">
        <v>288.3</v>
      </c>
      <c r="H82" s="22">
        <v>290.5</v>
      </c>
      <c r="I82" s="22">
        <f t="shared" si="1"/>
        <v>2.1999999999999886</v>
      </c>
    </row>
    <row r="83" spans="1:9" x14ac:dyDescent="0.25">
      <c r="A83" s="19" t="s">
        <v>35</v>
      </c>
      <c r="B83" s="19" t="s">
        <v>157</v>
      </c>
      <c r="C83" s="19" t="s">
        <v>158</v>
      </c>
      <c r="D83" s="19" t="s">
        <v>206</v>
      </c>
      <c r="E83" s="21" t="s">
        <v>205</v>
      </c>
      <c r="F83" s="21" t="s">
        <v>207</v>
      </c>
      <c r="G83" s="22">
        <v>290.5</v>
      </c>
      <c r="H83" s="22">
        <v>294.7</v>
      </c>
      <c r="I83" s="22">
        <f t="shared" si="1"/>
        <v>4.1999999999999886</v>
      </c>
    </row>
    <row r="84" spans="1:9" x14ac:dyDescent="0.25">
      <c r="A84" s="19" t="s">
        <v>35</v>
      </c>
      <c r="B84" s="19" t="s">
        <v>157</v>
      </c>
      <c r="C84" s="19" t="s">
        <v>158</v>
      </c>
      <c r="D84" s="19" t="s">
        <v>208</v>
      </c>
      <c r="E84" s="21" t="s">
        <v>207</v>
      </c>
      <c r="F84" s="21" t="s">
        <v>209</v>
      </c>
      <c r="G84" s="22">
        <v>294.7</v>
      </c>
      <c r="H84" s="22">
        <v>303.89999999999998</v>
      </c>
      <c r="I84" s="22">
        <f t="shared" si="1"/>
        <v>9.1999999999999886</v>
      </c>
    </row>
    <row r="85" spans="1:9" x14ac:dyDescent="0.25">
      <c r="A85" s="19" t="s">
        <v>35</v>
      </c>
      <c r="B85" s="19" t="s">
        <v>157</v>
      </c>
      <c r="C85" s="19" t="s">
        <v>158</v>
      </c>
      <c r="D85" s="19" t="s">
        <v>210</v>
      </c>
      <c r="E85" s="21" t="s">
        <v>209</v>
      </c>
      <c r="F85" s="21" t="s">
        <v>211</v>
      </c>
      <c r="G85" s="22">
        <v>303.89999999999998</v>
      </c>
      <c r="H85" s="22">
        <v>323.2</v>
      </c>
      <c r="I85" s="22">
        <f t="shared" si="1"/>
        <v>19.300000000000011</v>
      </c>
    </row>
    <row r="86" spans="1:9" x14ac:dyDescent="0.25">
      <c r="A86" s="19" t="s">
        <v>35</v>
      </c>
      <c r="B86" s="19" t="s">
        <v>157</v>
      </c>
      <c r="C86" s="19" t="s">
        <v>158</v>
      </c>
      <c r="D86" s="19" t="s">
        <v>212</v>
      </c>
      <c r="E86" s="21" t="s">
        <v>211</v>
      </c>
      <c r="F86" s="21" t="s">
        <v>213</v>
      </c>
      <c r="G86" s="22">
        <v>323.2</v>
      </c>
      <c r="H86" s="22">
        <v>344</v>
      </c>
      <c r="I86" s="22">
        <f t="shared" si="1"/>
        <v>20.800000000000011</v>
      </c>
    </row>
    <row r="87" spans="1:9" x14ac:dyDescent="0.25">
      <c r="A87" s="19" t="s">
        <v>35</v>
      </c>
      <c r="B87" s="19" t="s">
        <v>157</v>
      </c>
      <c r="C87" s="19" t="s">
        <v>158</v>
      </c>
      <c r="D87" s="19" t="s">
        <v>214</v>
      </c>
      <c r="E87" s="21" t="s">
        <v>213</v>
      </c>
      <c r="F87" s="21" t="s">
        <v>22</v>
      </c>
      <c r="G87" s="22">
        <v>344</v>
      </c>
      <c r="H87" s="22">
        <v>348.9</v>
      </c>
      <c r="I87" s="22">
        <f t="shared" si="1"/>
        <v>4.8999999999999773</v>
      </c>
    </row>
    <row r="88" spans="1:9" x14ac:dyDescent="0.25">
      <c r="A88" s="19" t="s">
        <v>35</v>
      </c>
      <c r="B88" s="19" t="s">
        <v>157</v>
      </c>
      <c r="C88" s="19" t="s">
        <v>158</v>
      </c>
      <c r="D88" s="19" t="s">
        <v>215</v>
      </c>
      <c r="E88" s="21" t="s">
        <v>22</v>
      </c>
      <c r="F88" s="21" t="s">
        <v>216</v>
      </c>
      <c r="G88" s="22">
        <v>348.9</v>
      </c>
      <c r="H88" s="22">
        <v>364.1</v>
      </c>
      <c r="I88" s="22">
        <f t="shared" si="1"/>
        <v>15.200000000000045</v>
      </c>
    </row>
    <row r="89" spans="1:9" x14ac:dyDescent="0.25">
      <c r="A89" s="19" t="s">
        <v>35</v>
      </c>
      <c r="B89" s="19" t="s">
        <v>157</v>
      </c>
      <c r="C89" s="19" t="s">
        <v>158</v>
      </c>
      <c r="D89" s="19" t="s">
        <v>217</v>
      </c>
      <c r="E89" s="21" t="s">
        <v>216</v>
      </c>
      <c r="F89" s="21" t="s">
        <v>218</v>
      </c>
      <c r="G89" s="22">
        <v>364.1</v>
      </c>
      <c r="H89" s="22">
        <v>418.3</v>
      </c>
      <c r="I89" s="22">
        <f t="shared" si="1"/>
        <v>54.199999999999989</v>
      </c>
    </row>
    <row r="90" spans="1:9" x14ac:dyDescent="0.25">
      <c r="A90" s="19" t="s">
        <v>35</v>
      </c>
      <c r="B90" s="19" t="s">
        <v>157</v>
      </c>
      <c r="C90" s="19" t="s">
        <v>158</v>
      </c>
      <c r="D90" s="19" t="s">
        <v>219</v>
      </c>
      <c r="E90" s="21" t="s">
        <v>218</v>
      </c>
      <c r="F90" s="21" t="s">
        <v>220</v>
      </c>
      <c r="G90" s="22">
        <v>418.3</v>
      </c>
      <c r="H90" s="22">
        <v>419.6</v>
      </c>
      <c r="I90" s="22">
        <f t="shared" si="1"/>
        <v>1.3000000000000114</v>
      </c>
    </row>
    <row r="91" spans="1:9" x14ac:dyDescent="0.25">
      <c r="A91" s="19" t="s">
        <v>35</v>
      </c>
      <c r="B91" s="19" t="s">
        <v>157</v>
      </c>
      <c r="C91" s="19" t="s">
        <v>158</v>
      </c>
      <c r="D91" s="19" t="s">
        <v>221</v>
      </c>
      <c r="E91" s="21" t="s">
        <v>220</v>
      </c>
      <c r="F91" s="21" t="s">
        <v>222</v>
      </c>
      <c r="G91" s="22">
        <v>419.6</v>
      </c>
      <c r="H91" s="22">
        <v>466.3</v>
      </c>
      <c r="I91" s="22">
        <f t="shared" si="1"/>
        <v>46.699999999999989</v>
      </c>
    </row>
    <row r="92" spans="1:9" x14ac:dyDescent="0.25">
      <c r="A92" s="19" t="s">
        <v>35</v>
      </c>
      <c r="B92" s="19" t="s">
        <v>157</v>
      </c>
      <c r="C92" s="19" t="s">
        <v>158</v>
      </c>
      <c r="D92" s="19" t="s">
        <v>223</v>
      </c>
      <c r="E92" s="21" t="s">
        <v>222</v>
      </c>
      <c r="F92" s="21" t="s">
        <v>224</v>
      </c>
      <c r="G92" s="22">
        <v>466.3</v>
      </c>
      <c r="H92" s="22">
        <v>470.6</v>
      </c>
      <c r="I92" s="22">
        <f t="shared" si="1"/>
        <v>4.3000000000000114</v>
      </c>
    </row>
    <row r="93" spans="1:9" x14ac:dyDescent="0.25">
      <c r="A93" s="19" t="s">
        <v>35</v>
      </c>
      <c r="B93" s="19" t="s">
        <v>157</v>
      </c>
      <c r="C93" s="19" t="s">
        <v>158</v>
      </c>
      <c r="D93" s="19" t="s">
        <v>225</v>
      </c>
      <c r="E93" s="21" t="s">
        <v>224</v>
      </c>
      <c r="F93" s="21" t="s">
        <v>226</v>
      </c>
      <c r="G93" s="22">
        <v>470.6</v>
      </c>
      <c r="H93" s="22">
        <v>481.8</v>
      </c>
      <c r="I93" s="22">
        <f t="shared" si="1"/>
        <v>11.199999999999989</v>
      </c>
    </row>
    <row r="94" spans="1:9" x14ac:dyDescent="0.25">
      <c r="A94" s="19" t="s">
        <v>35</v>
      </c>
      <c r="B94" s="19" t="s">
        <v>157</v>
      </c>
      <c r="C94" s="19" t="s">
        <v>158</v>
      </c>
      <c r="D94" s="19" t="s">
        <v>227</v>
      </c>
      <c r="E94" s="21" t="s">
        <v>226</v>
      </c>
      <c r="F94" s="21" t="s">
        <v>228</v>
      </c>
      <c r="G94" s="22">
        <v>481.8</v>
      </c>
      <c r="H94" s="22">
        <v>490.8</v>
      </c>
      <c r="I94" s="22">
        <f t="shared" si="1"/>
        <v>9</v>
      </c>
    </row>
    <row r="95" spans="1:9" x14ac:dyDescent="0.25">
      <c r="A95" s="19" t="s">
        <v>35</v>
      </c>
      <c r="B95" s="19" t="s">
        <v>157</v>
      </c>
      <c r="C95" s="19" t="s">
        <v>158</v>
      </c>
      <c r="D95" s="19" t="s">
        <v>229</v>
      </c>
      <c r="E95" s="21" t="s">
        <v>228</v>
      </c>
      <c r="F95" s="21" t="s">
        <v>230</v>
      </c>
      <c r="G95" s="22">
        <v>490.8</v>
      </c>
      <c r="H95" s="22">
        <v>495.6</v>
      </c>
      <c r="I95" s="22">
        <f t="shared" si="1"/>
        <v>4.8000000000000114</v>
      </c>
    </row>
    <row r="96" spans="1:9" x14ac:dyDescent="0.25">
      <c r="A96" s="19" t="s">
        <v>35</v>
      </c>
      <c r="B96" s="19" t="s">
        <v>157</v>
      </c>
      <c r="C96" s="19" t="s">
        <v>158</v>
      </c>
      <c r="D96" s="19" t="s">
        <v>231</v>
      </c>
      <c r="E96" s="21" t="s">
        <v>230</v>
      </c>
      <c r="F96" s="21" t="s">
        <v>232</v>
      </c>
      <c r="G96" s="22">
        <v>495.6</v>
      </c>
      <c r="H96" s="22">
        <v>511.6</v>
      </c>
      <c r="I96" s="22">
        <f t="shared" si="1"/>
        <v>16</v>
      </c>
    </row>
    <row r="97" spans="1:9" x14ac:dyDescent="0.25">
      <c r="A97" s="19" t="s">
        <v>35</v>
      </c>
      <c r="B97" s="19" t="s">
        <v>157</v>
      </c>
      <c r="C97" s="19" t="s">
        <v>158</v>
      </c>
      <c r="D97" s="19" t="s">
        <v>233</v>
      </c>
      <c r="E97" s="21" t="s">
        <v>232</v>
      </c>
      <c r="F97" s="21" t="s">
        <v>234</v>
      </c>
      <c r="G97" s="22">
        <v>511.6</v>
      </c>
      <c r="H97" s="22">
        <v>527</v>
      </c>
      <c r="I97" s="22">
        <f t="shared" si="1"/>
        <v>15.399999999999977</v>
      </c>
    </row>
    <row r="98" spans="1:9" x14ac:dyDescent="0.25">
      <c r="A98" s="19" t="s">
        <v>35</v>
      </c>
      <c r="B98" s="19" t="s">
        <v>157</v>
      </c>
      <c r="C98" s="19" t="s">
        <v>158</v>
      </c>
      <c r="D98" s="19" t="s">
        <v>235</v>
      </c>
      <c r="E98" s="21" t="s">
        <v>234</v>
      </c>
      <c r="F98" s="21" t="s">
        <v>236</v>
      </c>
      <c r="G98" s="22">
        <v>527</v>
      </c>
      <c r="H98" s="22">
        <v>529.6</v>
      </c>
      <c r="I98" s="22">
        <f t="shared" si="1"/>
        <v>2.6000000000000227</v>
      </c>
    </row>
    <row r="99" spans="1:9" x14ac:dyDescent="0.25">
      <c r="A99" s="19" t="s">
        <v>35</v>
      </c>
      <c r="B99" s="19" t="s">
        <v>157</v>
      </c>
      <c r="C99" s="19" t="s">
        <v>158</v>
      </c>
      <c r="D99" s="19" t="s">
        <v>237</v>
      </c>
      <c r="E99" s="21" t="s">
        <v>236</v>
      </c>
      <c r="F99" s="21" t="s">
        <v>238</v>
      </c>
      <c r="G99" s="22">
        <v>529.6</v>
      </c>
      <c r="H99" s="22">
        <v>549</v>
      </c>
      <c r="I99" s="22">
        <f t="shared" si="1"/>
        <v>19.399999999999977</v>
      </c>
    </row>
    <row r="100" spans="1:9" x14ac:dyDescent="0.25">
      <c r="A100" s="19" t="s">
        <v>35</v>
      </c>
      <c r="B100" s="19" t="s">
        <v>157</v>
      </c>
      <c r="C100" s="19" t="s">
        <v>158</v>
      </c>
      <c r="D100" s="19" t="s">
        <v>239</v>
      </c>
      <c r="E100" s="21" t="s">
        <v>238</v>
      </c>
      <c r="F100" s="21" t="s">
        <v>240</v>
      </c>
      <c r="G100" s="22">
        <v>549</v>
      </c>
      <c r="H100" s="22">
        <v>550.5</v>
      </c>
      <c r="I100" s="22">
        <f t="shared" si="1"/>
        <v>1.5</v>
      </c>
    </row>
    <row r="101" spans="1:9" x14ac:dyDescent="0.25">
      <c r="A101" s="19" t="s">
        <v>35</v>
      </c>
      <c r="B101" s="19" t="s">
        <v>157</v>
      </c>
      <c r="C101" s="19" t="s">
        <v>158</v>
      </c>
      <c r="D101" s="19" t="s">
        <v>241</v>
      </c>
      <c r="E101" s="21" t="s">
        <v>240</v>
      </c>
      <c r="F101" s="21" t="s">
        <v>242</v>
      </c>
      <c r="G101" s="22">
        <v>550.5</v>
      </c>
      <c r="H101" s="22">
        <v>575.79999999999995</v>
      </c>
      <c r="I101" s="22">
        <f t="shared" si="1"/>
        <v>25.299999999999955</v>
      </c>
    </row>
    <row r="102" spans="1:9" x14ac:dyDescent="0.25">
      <c r="A102" s="19" t="s">
        <v>35</v>
      </c>
      <c r="B102" s="19" t="s">
        <v>157</v>
      </c>
      <c r="C102" s="19" t="s">
        <v>158</v>
      </c>
      <c r="D102" s="19" t="s">
        <v>243</v>
      </c>
      <c r="E102" s="21" t="s">
        <v>242</v>
      </c>
      <c r="F102" s="21" t="s">
        <v>244</v>
      </c>
      <c r="G102" s="22">
        <v>575.79999999999995</v>
      </c>
      <c r="H102" s="22">
        <v>592.9</v>
      </c>
      <c r="I102" s="22">
        <f t="shared" si="1"/>
        <v>17.100000000000023</v>
      </c>
    </row>
    <row r="103" spans="1:9" x14ac:dyDescent="0.25">
      <c r="A103" s="19" t="s">
        <v>35</v>
      </c>
      <c r="B103" s="19" t="s">
        <v>157</v>
      </c>
      <c r="C103" s="19" t="s">
        <v>158</v>
      </c>
      <c r="D103" s="19" t="s">
        <v>245</v>
      </c>
      <c r="E103" s="21" t="s">
        <v>244</v>
      </c>
      <c r="F103" s="21" t="s">
        <v>246</v>
      </c>
      <c r="G103" s="22">
        <v>592.9</v>
      </c>
      <c r="H103" s="22">
        <v>615.9</v>
      </c>
      <c r="I103" s="22">
        <f t="shared" si="1"/>
        <v>23</v>
      </c>
    </row>
    <row r="104" spans="1:9" x14ac:dyDescent="0.25">
      <c r="A104" s="19" t="s">
        <v>35</v>
      </c>
      <c r="B104" s="19" t="s">
        <v>157</v>
      </c>
      <c r="C104" s="19" t="s">
        <v>158</v>
      </c>
      <c r="D104" s="19" t="s">
        <v>247</v>
      </c>
      <c r="E104" s="21" t="s">
        <v>246</v>
      </c>
      <c r="F104" s="21" t="s">
        <v>248</v>
      </c>
      <c r="G104" s="22">
        <v>615.9</v>
      </c>
      <c r="H104" s="22">
        <v>669.6</v>
      </c>
      <c r="I104" s="22">
        <f t="shared" si="1"/>
        <v>53.700000000000045</v>
      </c>
    </row>
    <row r="105" spans="1:9" x14ac:dyDescent="0.25">
      <c r="A105" s="19" t="s">
        <v>35</v>
      </c>
      <c r="B105" s="19" t="s">
        <v>157</v>
      </c>
      <c r="C105" s="19" t="s">
        <v>158</v>
      </c>
      <c r="D105" s="19" t="s">
        <v>249</v>
      </c>
      <c r="E105" s="21" t="s">
        <v>248</v>
      </c>
      <c r="F105" s="21" t="s">
        <v>250</v>
      </c>
      <c r="G105" s="22">
        <v>669.6</v>
      </c>
      <c r="H105" s="22">
        <v>680.9</v>
      </c>
      <c r="I105" s="22">
        <f t="shared" si="1"/>
        <v>11.299999999999955</v>
      </c>
    </row>
    <row r="106" spans="1:9" x14ac:dyDescent="0.25">
      <c r="A106" s="19" t="s">
        <v>35</v>
      </c>
      <c r="B106" s="19" t="s">
        <v>157</v>
      </c>
      <c r="C106" s="19" t="s">
        <v>158</v>
      </c>
      <c r="D106" s="19" t="s">
        <v>251</v>
      </c>
      <c r="E106" s="21" t="s">
        <v>250</v>
      </c>
      <c r="F106" s="21" t="s">
        <v>252</v>
      </c>
      <c r="G106" s="22">
        <v>680.9</v>
      </c>
      <c r="H106" s="22">
        <v>700.5</v>
      </c>
      <c r="I106" s="22">
        <f t="shared" si="1"/>
        <v>19.600000000000023</v>
      </c>
    </row>
    <row r="107" spans="1:9" x14ac:dyDescent="0.25">
      <c r="A107" s="19" t="s">
        <v>35</v>
      </c>
      <c r="B107" s="19" t="s">
        <v>157</v>
      </c>
      <c r="C107" s="19" t="s">
        <v>158</v>
      </c>
      <c r="D107" s="19" t="s">
        <v>253</v>
      </c>
      <c r="E107" s="21" t="s">
        <v>252</v>
      </c>
      <c r="F107" s="21" t="s">
        <v>254</v>
      </c>
      <c r="G107" s="22">
        <v>700.5</v>
      </c>
      <c r="H107" s="22">
        <v>730.8</v>
      </c>
      <c r="I107" s="22">
        <f t="shared" si="1"/>
        <v>30.299999999999955</v>
      </c>
    </row>
    <row r="108" spans="1:9" x14ac:dyDescent="0.25">
      <c r="A108" s="19" t="s">
        <v>35</v>
      </c>
      <c r="B108" s="19" t="s">
        <v>157</v>
      </c>
      <c r="C108" s="19" t="s">
        <v>158</v>
      </c>
      <c r="D108" s="19" t="s">
        <v>255</v>
      </c>
      <c r="E108" s="21" t="s">
        <v>254</v>
      </c>
      <c r="F108" s="21" t="s">
        <v>256</v>
      </c>
      <c r="G108" s="22">
        <v>730.8</v>
      </c>
      <c r="H108" s="22">
        <v>752.9</v>
      </c>
      <c r="I108" s="22">
        <f t="shared" si="1"/>
        <v>22.100000000000023</v>
      </c>
    </row>
    <row r="109" spans="1:9" x14ac:dyDescent="0.25">
      <c r="A109" s="19" t="s">
        <v>35</v>
      </c>
      <c r="B109" s="19" t="s">
        <v>157</v>
      </c>
      <c r="C109" s="19" t="s">
        <v>158</v>
      </c>
      <c r="D109" s="19" t="s">
        <v>257</v>
      </c>
      <c r="E109" s="21" t="s">
        <v>256</v>
      </c>
      <c r="F109" s="21" t="s">
        <v>258</v>
      </c>
      <c r="G109" s="22">
        <v>752.9</v>
      </c>
      <c r="H109" s="22">
        <v>768.2</v>
      </c>
      <c r="I109" s="22">
        <f t="shared" si="1"/>
        <v>15.300000000000068</v>
      </c>
    </row>
    <row r="110" spans="1:9" x14ac:dyDescent="0.25">
      <c r="A110" s="19" t="s">
        <v>35</v>
      </c>
      <c r="B110" s="19" t="s">
        <v>157</v>
      </c>
      <c r="C110" s="19" t="s">
        <v>158</v>
      </c>
      <c r="D110" s="19" t="s">
        <v>259</v>
      </c>
      <c r="E110" s="21" t="s">
        <v>258</v>
      </c>
      <c r="F110" s="21" t="s">
        <v>260</v>
      </c>
      <c r="G110" s="22">
        <v>768.2</v>
      </c>
      <c r="H110" s="22">
        <v>798.8</v>
      </c>
      <c r="I110" s="22">
        <f t="shared" si="1"/>
        <v>30.599999999999909</v>
      </c>
    </row>
    <row r="111" spans="1:9" x14ac:dyDescent="0.25">
      <c r="A111" s="19" t="s">
        <v>35</v>
      </c>
      <c r="B111" s="19" t="s">
        <v>157</v>
      </c>
      <c r="C111" s="19" t="s">
        <v>158</v>
      </c>
      <c r="D111" s="19" t="s">
        <v>261</v>
      </c>
      <c r="E111" s="21" t="s">
        <v>260</v>
      </c>
      <c r="F111" s="21" t="s">
        <v>262</v>
      </c>
      <c r="G111" s="22">
        <v>798.8</v>
      </c>
      <c r="H111" s="22">
        <v>832.2</v>
      </c>
      <c r="I111" s="22">
        <f t="shared" si="1"/>
        <v>33.400000000000091</v>
      </c>
    </row>
    <row r="112" spans="1:9" x14ac:dyDescent="0.25">
      <c r="A112" s="19" t="s">
        <v>35</v>
      </c>
      <c r="B112" s="19" t="s">
        <v>157</v>
      </c>
      <c r="C112" s="19" t="s">
        <v>158</v>
      </c>
      <c r="D112" s="19" t="s">
        <v>263</v>
      </c>
      <c r="E112" s="21" t="s">
        <v>262</v>
      </c>
      <c r="F112" s="21" t="s">
        <v>264</v>
      </c>
      <c r="G112" s="22">
        <v>832.2</v>
      </c>
      <c r="H112" s="22">
        <v>845.9</v>
      </c>
      <c r="I112" s="22">
        <f t="shared" si="1"/>
        <v>13.699999999999932</v>
      </c>
    </row>
    <row r="113" spans="1:9" x14ac:dyDescent="0.25">
      <c r="A113" s="19" t="s">
        <v>36</v>
      </c>
      <c r="B113" s="19" t="s">
        <v>265</v>
      </c>
      <c r="C113" s="19" t="s">
        <v>266</v>
      </c>
      <c r="D113" s="19" t="s">
        <v>267</v>
      </c>
      <c r="E113" s="21" t="s">
        <v>268</v>
      </c>
      <c r="F113" s="21" t="s">
        <v>269</v>
      </c>
      <c r="G113" s="22">
        <v>0</v>
      </c>
      <c r="H113" s="22">
        <v>3</v>
      </c>
      <c r="I113" s="22">
        <f t="shared" si="1"/>
        <v>3</v>
      </c>
    </row>
    <row r="114" spans="1:9" x14ac:dyDescent="0.25">
      <c r="A114" s="19" t="s">
        <v>36</v>
      </c>
      <c r="B114" s="19" t="s">
        <v>265</v>
      </c>
      <c r="C114" s="19" t="s">
        <v>266</v>
      </c>
      <c r="D114" s="19" t="s">
        <v>270</v>
      </c>
      <c r="E114" s="21" t="s">
        <v>269</v>
      </c>
      <c r="F114" s="21" t="s">
        <v>271</v>
      </c>
      <c r="G114" s="22">
        <v>3</v>
      </c>
      <c r="H114" s="22">
        <v>4.4000000000000004</v>
      </c>
      <c r="I114" s="22">
        <f t="shared" si="1"/>
        <v>1.4000000000000004</v>
      </c>
    </row>
    <row r="115" spans="1:9" x14ac:dyDescent="0.25">
      <c r="A115" s="19" t="s">
        <v>36</v>
      </c>
      <c r="B115" s="19" t="s">
        <v>265</v>
      </c>
      <c r="C115" s="19" t="s">
        <v>266</v>
      </c>
      <c r="D115" s="19" t="s">
        <v>272</v>
      </c>
      <c r="E115" s="21" t="s">
        <v>271</v>
      </c>
      <c r="F115" s="21" t="s">
        <v>273</v>
      </c>
      <c r="G115" s="22">
        <v>4.4000000000000004</v>
      </c>
      <c r="H115" s="22">
        <v>9.4</v>
      </c>
      <c r="I115" s="22">
        <f t="shared" si="1"/>
        <v>5</v>
      </c>
    </row>
    <row r="116" spans="1:9" x14ac:dyDescent="0.25">
      <c r="A116" s="19" t="s">
        <v>36</v>
      </c>
      <c r="B116" s="19" t="s">
        <v>265</v>
      </c>
      <c r="C116" s="19" t="s">
        <v>266</v>
      </c>
      <c r="D116" s="19" t="s">
        <v>274</v>
      </c>
      <c r="E116" s="21" t="s">
        <v>273</v>
      </c>
      <c r="F116" s="21" t="s">
        <v>275</v>
      </c>
      <c r="G116" s="22">
        <v>9.4</v>
      </c>
      <c r="H116" s="22">
        <v>12.4</v>
      </c>
      <c r="I116" s="22">
        <f t="shared" si="1"/>
        <v>3</v>
      </c>
    </row>
    <row r="117" spans="1:9" x14ac:dyDescent="0.25">
      <c r="A117" s="19" t="s">
        <v>36</v>
      </c>
      <c r="B117" s="19" t="s">
        <v>265</v>
      </c>
      <c r="C117" s="19" t="s">
        <v>266</v>
      </c>
      <c r="D117" s="19" t="s">
        <v>276</v>
      </c>
      <c r="E117" s="21" t="s">
        <v>275</v>
      </c>
      <c r="F117" s="21" t="s">
        <v>277</v>
      </c>
      <c r="G117" s="22">
        <v>12.4</v>
      </c>
      <c r="H117" s="22">
        <v>22.4</v>
      </c>
      <c r="I117" s="22">
        <f t="shared" si="1"/>
        <v>9.9999999999999982</v>
      </c>
    </row>
    <row r="118" spans="1:9" x14ac:dyDescent="0.25">
      <c r="A118" s="19" t="s">
        <v>36</v>
      </c>
      <c r="B118" s="19" t="s">
        <v>265</v>
      </c>
      <c r="C118" s="19" t="s">
        <v>266</v>
      </c>
      <c r="D118" s="19" t="s">
        <v>278</v>
      </c>
      <c r="E118" s="21" t="s">
        <v>277</v>
      </c>
      <c r="F118" s="21" t="s">
        <v>279</v>
      </c>
      <c r="G118" s="22">
        <v>22.4</v>
      </c>
      <c r="H118" s="22">
        <v>29.9</v>
      </c>
      <c r="I118" s="22">
        <f t="shared" si="1"/>
        <v>7.5</v>
      </c>
    </row>
    <row r="119" spans="1:9" x14ac:dyDescent="0.25">
      <c r="A119" s="19" t="s">
        <v>36</v>
      </c>
      <c r="B119" s="19" t="s">
        <v>265</v>
      </c>
      <c r="C119" s="19" t="s">
        <v>266</v>
      </c>
      <c r="D119" s="19" t="s">
        <v>280</v>
      </c>
      <c r="E119" s="21" t="s">
        <v>279</v>
      </c>
      <c r="F119" s="21" t="s">
        <v>281</v>
      </c>
      <c r="G119" s="22">
        <v>29.9</v>
      </c>
      <c r="H119" s="22">
        <v>31.3</v>
      </c>
      <c r="I119" s="22">
        <f t="shared" si="1"/>
        <v>1.4000000000000021</v>
      </c>
    </row>
    <row r="120" spans="1:9" x14ac:dyDescent="0.25">
      <c r="A120" s="19" t="s">
        <v>36</v>
      </c>
      <c r="B120" s="19" t="s">
        <v>265</v>
      </c>
      <c r="C120" s="19" t="s">
        <v>282</v>
      </c>
      <c r="D120" s="19" t="s">
        <v>283</v>
      </c>
      <c r="E120" s="21" t="s">
        <v>281</v>
      </c>
      <c r="F120" s="21" t="s">
        <v>284</v>
      </c>
      <c r="G120" s="22">
        <v>0</v>
      </c>
      <c r="H120" s="22">
        <v>4.8</v>
      </c>
      <c r="I120" s="22">
        <f t="shared" si="1"/>
        <v>4.8</v>
      </c>
    </row>
    <row r="121" spans="1:9" x14ac:dyDescent="0.25">
      <c r="A121" s="19" t="s">
        <v>36</v>
      </c>
      <c r="B121" s="19" t="s">
        <v>265</v>
      </c>
      <c r="C121" s="19" t="s">
        <v>282</v>
      </c>
      <c r="D121" s="19" t="s">
        <v>285</v>
      </c>
      <c r="E121" s="21" t="s">
        <v>284</v>
      </c>
      <c r="F121" s="21" t="s">
        <v>286</v>
      </c>
      <c r="G121" s="22">
        <v>4.8</v>
      </c>
      <c r="H121" s="22">
        <v>30.4</v>
      </c>
      <c r="I121" s="22">
        <f t="shared" si="1"/>
        <v>25.599999999999998</v>
      </c>
    </row>
    <row r="122" spans="1:9" x14ac:dyDescent="0.25">
      <c r="A122" s="19" t="s">
        <v>36</v>
      </c>
      <c r="B122" s="19" t="s">
        <v>265</v>
      </c>
      <c r="C122" s="19" t="s">
        <v>282</v>
      </c>
      <c r="D122" s="19" t="s">
        <v>287</v>
      </c>
      <c r="E122" s="21" t="s">
        <v>286</v>
      </c>
      <c r="F122" s="21" t="s">
        <v>288</v>
      </c>
      <c r="G122" s="22">
        <v>30.4</v>
      </c>
      <c r="H122" s="22">
        <v>32.4</v>
      </c>
      <c r="I122" s="22">
        <f t="shared" si="1"/>
        <v>2</v>
      </c>
    </row>
    <row r="123" spans="1:9" x14ac:dyDescent="0.25">
      <c r="A123" s="19" t="s">
        <v>36</v>
      </c>
      <c r="B123" s="19" t="s">
        <v>265</v>
      </c>
      <c r="C123" s="19" t="s">
        <v>282</v>
      </c>
      <c r="D123" s="19" t="s">
        <v>289</v>
      </c>
      <c r="E123" s="21" t="s">
        <v>290</v>
      </c>
      <c r="F123" s="21" t="s">
        <v>291</v>
      </c>
      <c r="G123" s="22">
        <v>32.4</v>
      </c>
      <c r="H123" s="22">
        <v>60.4</v>
      </c>
      <c r="I123" s="22">
        <f t="shared" si="1"/>
        <v>28</v>
      </c>
    </row>
    <row r="124" spans="1:9" x14ac:dyDescent="0.25">
      <c r="A124" s="19" t="s">
        <v>36</v>
      </c>
      <c r="B124" s="19" t="s">
        <v>265</v>
      </c>
      <c r="C124" s="19" t="s">
        <v>282</v>
      </c>
      <c r="D124" s="19" t="s">
        <v>292</v>
      </c>
      <c r="E124" s="21" t="s">
        <v>291</v>
      </c>
      <c r="F124" s="21" t="s">
        <v>293</v>
      </c>
      <c r="G124" s="22">
        <v>60.4</v>
      </c>
      <c r="H124" s="22">
        <v>61.8</v>
      </c>
      <c r="I124" s="22">
        <f t="shared" si="1"/>
        <v>1.3999999999999986</v>
      </c>
    </row>
    <row r="125" spans="1:9" x14ac:dyDescent="0.25">
      <c r="A125" s="19" t="s">
        <v>36</v>
      </c>
      <c r="B125" s="19" t="s">
        <v>265</v>
      </c>
      <c r="C125" s="19" t="s">
        <v>282</v>
      </c>
      <c r="D125" s="19" t="s">
        <v>294</v>
      </c>
      <c r="E125" s="21" t="s">
        <v>295</v>
      </c>
      <c r="F125" s="21" t="s">
        <v>296</v>
      </c>
      <c r="G125" s="22">
        <v>61.8</v>
      </c>
      <c r="H125" s="22">
        <v>94.2</v>
      </c>
      <c r="I125" s="22">
        <f t="shared" si="1"/>
        <v>32.400000000000006</v>
      </c>
    </row>
    <row r="126" spans="1:9" x14ac:dyDescent="0.25">
      <c r="A126" s="19" t="s">
        <v>36</v>
      </c>
      <c r="B126" s="19" t="s">
        <v>265</v>
      </c>
      <c r="C126" s="19" t="s">
        <v>282</v>
      </c>
      <c r="D126" s="19" t="s">
        <v>297</v>
      </c>
      <c r="E126" s="21" t="s">
        <v>296</v>
      </c>
      <c r="F126" s="21" t="s">
        <v>298</v>
      </c>
      <c r="G126" s="22">
        <v>94.2</v>
      </c>
      <c r="H126" s="22">
        <v>100.1</v>
      </c>
      <c r="I126" s="22">
        <f t="shared" si="1"/>
        <v>5.8999999999999915</v>
      </c>
    </row>
    <row r="127" spans="1:9" x14ac:dyDescent="0.25">
      <c r="A127" s="19" t="s">
        <v>36</v>
      </c>
      <c r="B127" s="19" t="s">
        <v>265</v>
      </c>
      <c r="C127" s="19" t="s">
        <v>282</v>
      </c>
      <c r="D127" s="19" t="s">
        <v>299</v>
      </c>
      <c r="E127" s="21" t="s">
        <v>298</v>
      </c>
      <c r="F127" s="21" t="s">
        <v>300</v>
      </c>
      <c r="G127" s="22">
        <v>100.1</v>
      </c>
      <c r="H127" s="22">
        <v>109.2</v>
      </c>
      <c r="I127" s="22">
        <f t="shared" si="1"/>
        <v>9.1000000000000085</v>
      </c>
    </row>
    <row r="128" spans="1:9" x14ac:dyDescent="0.25">
      <c r="A128" s="19" t="s">
        <v>36</v>
      </c>
      <c r="B128" s="19" t="s">
        <v>265</v>
      </c>
      <c r="C128" s="19" t="s">
        <v>282</v>
      </c>
      <c r="D128" s="19" t="s">
        <v>301</v>
      </c>
      <c r="E128" s="21" t="s">
        <v>300</v>
      </c>
      <c r="F128" s="21" t="s">
        <v>22</v>
      </c>
      <c r="G128" s="22">
        <v>109.2</v>
      </c>
      <c r="H128" s="22">
        <v>118.3</v>
      </c>
      <c r="I128" s="22">
        <f t="shared" si="1"/>
        <v>9.0999999999999943</v>
      </c>
    </row>
    <row r="129" spans="1:9" x14ac:dyDescent="0.25">
      <c r="A129" s="19" t="s">
        <v>36</v>
      </c>
      <c r="B129" s="19" t="s">
        <v>265</v>
      </c>
      <c r="C129" s="19" t="s">
        <v>282</v>
      </c>
      <c r="D129" s="19" t="s">
        <v>302</v>
      </c>
      <c r="E129" s="21" t="s">
        <v>22</v>
      </c>
      <c r="F129" s="21" t="s">
        <v>303</v>
      </c>
      <c r="G129" s="22">
        <v>118.3</v>
      </c>
      <c r="H129" s="22">
        <v>139.4</v>
      </c>
      <c r="I129" s="22">
        <f t="shared" si="1"/>
        <v>21.100000000000009</v>
      </c>
    </row>
    <row r="130" spans="1:9" x14ac:dyDescent="0.25">
      <c r="A130" s="19" t="s">
        <v>36</v>
      </c>
      <c r="B130" s="19" t="s">
        <v>304</v>
      </c>
      <c r="C130" s="19" t="s">
        <v>282</v>
      </c>
      <c r="D130" s="19" t="s">
        <v>305</v>
      </c>
      <c r="E130" s="21" t="s">
        <v>306</v>
      </c>
      <c r="F130" s="21" t="s">
        <v>307</v>
      </c>
      <c r="G130" s="22">
        <v>490.4</v>
      </c>
      <c r="H130" s="22">
        <v>496.8</v>
      </c>
      <c r="I130" s="22">
        <f t="shared" si="1"/>
        <v>6.4000000000000341</v>
      </c>
    </row>
    <row r="131" spans="1:9" x14ac:dyDescent="0.25">
      <c r="A131" s="19" t="s">
        <v>36</v>
      </c>
      <c r="B131" s="19" t="s">
        <v>304</v>
      </c>
      <c r="C131" s="19" t="s">
        <v>282</v>
      </c>
      <c r="D131" s="19" t="s">
        <v>308</v>
      </c>
      <c r="E131" s="21" t="s">
        <v>307</v>
      </c>
      <c r="F131" s="21" t="s">
        <v>22</v>
      </c>
      <c r="G131" s="22">
        <v>496.8</v>
      </c>
      <c r="H131" s="22">
        <v>498.3</v>
      </c>
      <c r="I131" s="22">
        <f t="shared" si="1"/>
        <v>1.5</v>
      </c>
    </row>
    <row r="132" spans="1:9" x14ac:dyDescent="0.25">
      <c r="A132" s="19" t="s">
        <v>36</v>
      </c>
      <c r="B132" s="19" t="s">
        <v>304</v>
      </c>
      <c r="C132" s="19" t="s">
        <v>282</v>
      </c>
      <c r="D132" s="19" t="s">
        <v>309</v>
      </c>
      <c r="E132" s="21" t="s">
        <v>22</v>
      </c>
      <c r="F132" s="21" t="s">
        <v>310</v>
      </c>
      <c r="G132" s="22">
        <v>498.3</v>
      </c>
      <c r="H132" s="22">
        <v>501.3</v>
      </c>
      <c r="I132" s="22">
        <f t="shared" si="1"/>
        <v>3</v>
      </c>
    </row>
    <row r="133" spans="1:9" x14ac:dyDescent="0.25">
      <c r="A133" s="19" t="s">
        <v>36</v>
      </c>
      <c r="B133" s="19" t="s">
        <v>304</v>
      </c>
      <c r="C133" s="19" t="s">
        <v>282</v>
      </c>
      <c r="D133" s="19" t="s">
        <v>311</v>
      </c>
      <c r="E133" s="21" t="s">
        <v>310</v>
      </c>
      <c r="F133" s="21" t="s">
        <v>312</v>
      </c>
      <c r="G133" s="22">
        <v>501.3</v>
      </c>
      <c r="H133" s="22">
        <v>503.8</v>
      </c>
      <c r="I133" s="22">
        <f t="shared" si="1"/>
        <v>2.5</v>
      </c>
    </row>
    <row r="134" spans="1:9" x14ac:dyDescent="0.25">
      <c r="A134" s="19" t="s">
        <v>36</v>
      </c>
      <c r="B134" s="19" t="s">
        <v>304</v>
      </c>
      <c r="C134" s="19" t="s">
        <v>282</v>
      </c>
      <c r="D134" s="19" t="s">
        <v>313</v>
      </c>
      <c r="E134" s="21" t="s">
        <v>312</v>
      </c>
      <c r="F134" s="21" t="s">
        <v>22</v>
      </c>
      <c r="G134" s="22">
        <v>503.8</v>
      </c>
      <c r="H134" s="22">
        <v>510.5</v>
      </c>
      <c r="I134" s="22">
        <f t="shared" si="1"/>
        <v>6.6999999999999886</v>
      </c>
    </row>
    <row r="135" spans="1:9" x14ac:dyDescent="0.25">
      <c r="A135" s="19" t="s">
        <v>36</v>
      </c>
      <c r="B135" s="19" t="s">
        <v>304</v>
      </c>
      <c r="C135" s="19" t="s">
        <v>282</v>
      </c>
      <c r="D135" s="19" t="s">
        <v>314</v>
      </c>
      <c r="E135" s="21" t="s">
        <v>22</v>
      </c>
      <c r="F135" s="21" t="s">
        <v>315</v>
      </c>
      <c r="G135" s="22">
        <v>510.5</v>
      </c>
      <c r="H135" s="22">
        <v>513.1</v>
      </c>
      <c r="I135" s="22">
        <f t="shared" si="1"/>
        <v>2.6000000000000227</v>
      </c>
    </row>
    <row r="136" spans="1:9" x14ac:dyDescent="0.25">
      <c r="A136" s="19" t="s">
        <v>36</v>
      </c>
      <c r="B136" s="19" t="s">
        <v>304</v>
      </c>
      <c r="C136" s="19" t="s">
        <v>282</v>
      </c>
      <c r="D136" s="19" t="s">
        <v>316</v>
      </c>
      <c r="E136" s="21" t="s">
        <v>315</v>
      </c>
      <c r="F136" s="21" t="s">
        <v>317</v>
      </c>
      <c r="G136" s="22">
        <v>513.1</v>
      </c>
      <c r="H136" s="22">
        <v>515.79999999999995</v>
      </c>
      <c r="I136" s="22">
        <f t="shared" si="1"/>
        <v>2.6999999999999318</v>
      </c>
    </row>
    <row r="137" spans="1:9" x14ac:dyDescent="0.25">
      <c r="A137" s="19" t="s">
        <v>36</v>
      </c>
      <c r="B137" s="19" t="s">
        <v>304</v>
      </c>
      <c r="C137" s="19" t="s">
        <v>282</v>
      </c>
      <c r="D137" s="19" t="s">
        <v>318</v>
      </c>
      <c r="E137" s="21" t="s">
        <v>317</v>
      </c>
      <c r="F137" s="21" t="s">
        <v>319</v>
      </c>
      <c r="G137" s="22">
        <v>515.79999999999995</v>
      </c>
      <c r="H137" s="22">
        <v>531.29999999999995</v>
      </c>
      <c r="I137" s="22">
        <f t="shared" si="1"/>
        <v>15.5</v>
      </c>
    </row>
    <row r="138" spans="1:9" x14ac:dyDescent="0.25">
      <c r="A138" s="19" t="s">
        <v>36</v>
      </c>
      <c r="B138" s="19" t="s">
        <v>304</v>
      </c>
      <c r="C138" s="19" t="s">
        <v>282</v>
      </c>
      <c r="D138" s="19" t="s">
        <v>320</v>
      </c>
      <c r="E138" s="21" t="s">
        <v>319</v>
      </c>
      <c r="F138" s="21" t="s">
        <v>321</v>
      </c>
      <c r="G138" s="22">
        <v>531.29999999999995</v>
      </c>
      <c r="H138" s="22">
        <v>533.29999999999995</v>
      </c>
      <c r="I138" s="22">
        <f t="shared" si="1"/>
        <v>2</v>
      </c>
    </row>
    <row r="139" spans="1:9" x14ac:dyDescent="0.25">
      <c r="A139" s="19" t="s">
        <v>36</v>
      </c>
      <c r="B139" s="19" t="s">
        <v>304</v>
      </c>
      <c r="C139" s="19" t="s">
        <v>282</v>
      </c>
      <c r="D139" s="19" t="s">
        <v>322</v>
      </c>
      <c r="E139" s="21" t="s">
        <v>321</v>
      </c>
      <c r="F139" s="21" t="s">
        <v>323</v>
      </c>
      <c r="G139" s="22">
        <v>533.29999999999995</v>
      </c>
      <c r="H139" s="22">
        <v>555.5</v>
      </c>
      <c r="I139" s="22">
        <f t="shared" si="1"/>
        <v>22.200000000000045</v>
      </c>
    </row>
    <row r="140" spans="1:9" x14ac:dyDescent="0.25">
      <c r="A140" s="19" t="s">
        <v>36</v>
      </c>
      <c r="B140" s="19" t="s">
        <v>304</v>
      </c>
      <c r="C140" s="19" t="s">
        <v>282</v>
      </c>
      <c r="D140" s="19" t="s">
        <v>324</v>
      </c>
      <c r="E140" s="21" t="s">
        <v>323</v>
      </c>
      <c r="F140" s="21" t="s">
        <v>325</v>
      </c>
      <c r="G140" s="22">
        <v>555.5</v>
      </c>
      <c r="H140" s="22">
        <v>565.29999999999995</v>
      </c>
      <c r="I140" s="22">
        <f t="shared" si="1"/>
        <v>9.7999999999999545</v>
      </c>
    </row>
    <row r="141" spans="1:9" x14ac:dyDescent="0.25">
      <c r="A141" s="19" t="s">
        <v>36</v>
      </c>
      <c r="B141" s="19" t="s">
        <v>304</v>
      </c>
      <c r="C141" s="19" t="s">
        <v>282</v>
      </c>
      <c r="D141" s="19" t="s">
        <v>326</v>
      </c>
      <c r="E141" s="21" t="s">
        <v>325</v>
      </c>
      <c r="F141" s="21" t="s">
        <v>327</v>
      </c>
      <c r="G141" s="22">
        <v>565.29999999999995</v>
      </c>
      <c r="H141" s="22">
        <v>582.4</v>
      </c>
      <c r="I141" s="22">
        <f t="shared" si="1"/>
        <v>17.100000000000023</v>
      </c>
    </row>
    <row r="142" spans="1:9" x14ac:dyDescent="0.25">
      <c r="A142" s="19" t="s">
        <v>36</v>
      </c>
      <c r="B142" s="19" t="s">
        <v>304</v>
      </c>
      <c r="C142" s="19" t="s">
        <v>282</v>
      </c>
      <c r="D142" s="19" t="s">
        <v>328</v>
      </c>
      <c r="E142" s="21" t="s">
        <v>327</v>
      </c>
      <c r="F142" s="21" t="s">
        <v>329</v>
      </c>
      <c r="G142" s="22">
        <v>582.4</v>
      </c>
      <c r="H142" s="22">
        <v>598.20000000000005</v>
      </c>
      <c r="I142" s="22">
        <f t="shared" si="1"/>
        <v>15.800000000000068</v>
      </c>
    </row>
    <row r="143" spans="1:9" x14ac:dyDescent="0.25">
      <c r="A143" s="19" t="s">
        <v>36</v>
      </c>
      <c r="B143" s="19" t="s">
        <v>304</v>
      </c>
      <c r="C143" s="19" t="s">
        <v>282</v>
      </c>
      <c r="D143" s="19" t="s">
        <v>330</v>
      </c>
      <c r="E143" s="21" t="s">
        <v>329</v>
      </c>
      <c r="F143" s="21" t="s">
        <v>331</v>
      </c>
      <c r="G143" s="22">
        <v>598.20000000000005</v>
      </c>
      <c r="H143" s="22">
        <v>621.70000000000005</v>
      </c>
      <c r="I143" s="22">
        <f t="shared" si="1"/>
        <v>23.5</v>
      </c>
    </row>
    <row r="144" spans="1:9" x14ac:dyDescent="0.25">
      <c r="A144" s="19" t="s">
        <v>36</v>
      </c>
      <c r="B144" s="19" t="s">
        <v>304</v>
      </c>
      <c r="C144" s="19" t="s">
        <v>282</v>
      </c>
      <c r="D144" s="19" t="s">
        <v>332</v>
      </c>
      <c r="E144" s="21" t="s">
        <v>331</v>
      </c>
      <c r="F144" s="21" t="s">
        <v>333</v>
      </c>
      <c r="G144" s="22">
        <v>621.70000000000005</v>
      </c>
      <c r="H144" s="22">
        <v>633.20000000000005</v>
      </c>
      <c r="I144" s="22">
        <f t="shared" si="1"/>
        <v>11.5</v>
      </c>
    </row>
    <row r="145" spans="1:9" x14ac:dyDescent="0.25">
      <c r="A145" s="19" t="s">
        <v>36</v>
      </c>
      <c r="B145" s="19" t="s">
        <v>304</v>
      </c>
      <c r="C145" s="19" t="s">
        <v>282</v>
      </c>
      <c r="D145" s="19" t="s">
        <v>334</v>
      </c>
      <c r="E145" s="21" t="s">
        <v>333</v>
      </c>
      <c r="F145" s="21" t="s">
        <v>335</v>
      </c>
      <c r="G145" s="22">
        <v>633.20000000000005</v>
      </c>
      <c r="H145" s="22">
        <v>636.5</v>
      </c>
      <c r="I145" s="22">
        <f t="shared" si="1"/>
        <v>3.2999999999999545</v>
      </c>
    </row>
    <row r="146" spans="1:9" x14ac:dyDescent="0.25">
      <c r="A146" s="19" t="s">
        <v>36</v>
      </c>
      <c r="B146" s="19" t="s">
        <v>304</v>
      </c>
      <c r="C146" s="19" t="s">
        <v>282</v>
      </c>
      <c r="D146" s="19" t="s">
        <v>336</v>
      </c>
      <c r="E146" s="21" t="s">
        <v>335</v>
      </c>
      <c r="F146" s="21" t="s">
        <v>337</v>
      </c>
      <c r="G146" s="22">
        <v>636.5</v>
      </c>
      <c r="H146" s="22">
        <v>660.1</v>
      </c>
      <c r="I146" s="22">
        <f t="shared" ref="I146:I215" si="2">ABS(H146-G146)</f>
        <v>23.600000000000023</v>
      </c>
    </row>
    <row r="147" spans="1:9" x14ac:dyDescent="0.25">
      <c r="A147" s="19" t="s">
        <v>36</v>
      </c>
      <c r="B147" s="19" t="s">
        <v>304</v>
      </c>
      <c r="C147" s="19" t="s">
        <v>282</v>
      </c>
      <c r="D147" s="19" t="s">
        <v>338</v>
      </c>
      <c r="E147" s="21" t="s">
        <v>337</v>
      </c>
      <c r="F147" s="21" t="s">
        <v>339</v>
      </c>
      <c r="G147" s="22">
        <v>660.1</v>
      </c>
      <c r="H147" s="22">
        <v>667.1</v>
      </c>
      <c r="I147" s="22">
        <f t="shared" si="2"/>
        <v>7</v>
      </c>
    </row>
    <row r="148" spans="1:9" x14ac:dyDescent="0.25">
      <c r="A148" s="19" t="s">
        <v>36</v>
      </c>
      <c r="B148" s="19" t="s">
        <v>304</v>
      </c>
      <c r="C148" s="19" t="s">
        <v>282</v>
      </c>
      <c r="D148" s="19" t="s">
        <v>340</v>
      </c>
      <c r="E148" s="21" t="s">
        <v>339</v>
      </c>
      <c r="F148" s="21" t="s">
        <v>341</v>
      </c>
      <c r="G148" s="22">
        <v>667.1</v>
      </c>
      <c r="H148" s="22">
        <v>675.5</v>
      </c>
      <c r="I148" s="22">
        <f t="shared" si="2"/>
        <v>8.3999999999999773</v>
      </c>
    </row>
    <row r="149" spans="1:9" x14ac:dyDescent="0.25">
      <c r="A149" s="19" t="s">
        <v>36</v>
      </c>
      <c r="B149" s="19" t="s">
        <v>304</v>
      </c>
      <c r="C149" s="19" t="s">
        <v>282</v>
      </c>
      <c r="D149" s="19" t="s">
        <v>342</v>
      </c>
      <c r="E149" s="21" t="s">
        <v>341</v>
      </c>
      <c r="F149" s="21" t="s">
        <v>343</v>
      </c>
      <c r="G149" s="22">
        <v>675.5</v>
      </c>
      <c r="H149" s="22">
        <v>696.7</v>
      </c>
      <c r="I149" s="22">
        <f t="shared" si="2"/>
        <v>21.200000000000045</v>
      </c>
    </row>
    <row r="150" spans="1:9" x14ac:dyDescent="0.25">
      <c r="A150" s="19" t="s">
        <v>36</v>
      </c>
      <c r="B150" s="19" t="s">
        <v>304</v>
      </c>
      <c r="C150" s="19" t="s">
        <v>282</v>
      </c>
      <c r="D150" s="19" t="s">
        <v>344</v>
      </c>
      <c r="E150" s="21" t="s">
        <v>343</v>
      </c>
      <c r="F150" s="21" t="s">
        <v>22</v>
      </c>
      <c r="G150" s="22">
        <v>696.7</v>
      </c>
      <c r="H150" s="22">
        <v>701.6</v>
      </c>
      <c r="I150" s="22">
        <f t="shared" si="2"/>
        <v>4.8999999999999773</v>
      </c>
    </row>
    <row r="151" spans="1:9" x14ac:dyDescent="0.25">
      <c r="A151" s="19" t="s">
        <v>36</v>
      </c>
      <c r="B151" s="19" t="s">
        <v>304</v>
      </c>
      <c r="C151" s="19" t="s">
        <v>282</v>
      </c>
      <c r="D151" s="19" t="s">
        <v>345</v>
      </c>
      <c r="E151" s="21" t="s">
        <v>22</v>
      </c>
      <c r="F151" s="21" t="s">
        <v>346</v>
      </c>
      <c r="G151" s="22">
        <v>701.6</v>
      </c>
      <c r="H151" s="22">
        <v>703.6</v>
      </c>
      <c r="I151" s="22">
        <f t="shared" si="2"/>
        <v>2</v>
      </c>
    </row>
    <row r="152" spans="1:9" x14ac:dyDescent="0.25">
      <c r="A152" s="19" t="s">
        <v>36</v>
      </c>
      <c r="B152" s="19" t="s">
        <v>304</v>
      </c>
      <c r="C152" s="19" t="s">
        <v>347</v>
      </c>
      <c r="D152" s="19" t="s">
        <v>348</v>
      </c>
      <c r="E152" s="21" t="s">
        <v>349</v>
      </c>
      <c r="F152" s="21" t="s">
        <v>350</v>
      </c>
      <c r="G152" s="22">
        <v>0</v>
      </c>
      <c r="H152" s="22">
        <v>4.0999999999999996</v>
      </c>
      <c r="I152" s="22">
        <f t="shared" si="2"/>
        <v>4.0999999999999996</v>
      </c>
    </row>
    <row r="153" spans="1:9" x14ac:dyDescent="0.25">
      <c r="A153" s="19" t="s">
        <v>36</v>
      </c>
      <c r="B153" s="19" t="s">
        <v>304</v>
      </c>
      <c r="C153" s="19" t="s">
        <v>347</v>
      </c>
      <c r="D153" s="19" t="s">
        <v>351</v>
      </c>
      <c r="E153" s="21" t="s">
        <v>350</v>
      </c>
      <c r="F153" s="21" t="s">
        <v>22</v>
      </c>
      <c r="G153" s="22">
        <v>4.0999999999999996</v>
      </c>
      <c r="H153" s="22">
        <v>18.8</v>
      </c>
      <c r="I153" s="22">
        <f t="shared" si="2"/>
        <v>14.700000000000001</v>
      </c>
    </row>
    <row r="154" spans="1:9" x14ac:dyDescent="0.25">
      <c r="A154" s="19" t="s">
        <v>36</v>
      </c>
      <c r="B154" s="19" t="s">
        <v>304</v>
      </c>
      <c r="C154" s="19" t="s">
        <v>347</v>
      </c>
      <c r="D154" s="19" t="s">
        <v>352</v>
      </c>
      <c r="E154" s="21" t="s">
        <v>22</v>
      </c>
      <c r="F154" s="21" t="s">
        <v>353</v>
      </c>
      <c r="G154" s="22">
        <v>18.8</v>
      </c>
      <c r="H154" s="22">
        <v>34.299999999999997</v>
      </c>
      <c r="I154" s="22">
        <f t="shared" si="2"/>
        <v>15.499999999999996</v>
      </c>
    </row>
    <row r="155" spans="1:9" x14ac:dyDescent="0.25">
      <c r="A155" s="19" t="s">
        <v>36</v>
      </c>
      <c r="B155" s="19" t="s">
        <v>304</v>
      </c>
      <c r="C155" s="19" t="s">
        <v>347</v>
      </c>
      <c r="D155" s="19" t="s">
        <v>354</v>
      </c>
      <c r="E155" s="21" t="s">
        <v>353</v>
      </c>
      <c r="F155" s="21" t="s">
        <v>355</v>
      </c>
      <c r="G155" s="22">
        <v>34.299999999999997</v>
      </c>
      <c r="H155" s="22">
        <v>58</v>
      </c>
      <c r="I155" s="22">
        <f t="shared" si="2"/>
        <v>23.700000000000003</v>
      </c>
    </row>
    <row r="156" spans="1:9" x14ac:dyDescent="0.25">
      <c r="A156" s="19" t="s">
        <v>36</v>
      </c>
      <c r="B156" s="19" t="s">
        <v>304</v>
      </c>
      <c r="C156" s="19" t="s">
        <v>347</v>
      </c>
      <c r="D156" s="19" t="s">
        <v>356</v>
      </c>
      <c r="E156" s="21" t="s">
        <v>355</v>
      </c>
      <c r="F156" s="21" t="s">
        <v>357</v>
      </c>
      <c r="G156" s="22">
        <v>58</v>
      </c>
      <c r="H156" s="22">
        <v>108.1</v>
      </c>
      <c r="I156" s="22">
        <f t="shared" si="2"/>
        <v>50.099999999999994</v>
      </c>
    </row>
    <row r="157" spans="1:9" x14ac:dyDescent="0.25">
      <c r="A157" s="19" t="s">
        <v>36</v>
      </c>
      <c r="B157" s="19" t="s">
        <v>304</v>
      </c>
      <c r="C157" s="19" t="s">
        <v>347</v>
      </c>
      <c r="D157" s="19" t="s">
        <v>358</v>
      </c>
      <c r="E157" s="21" t="s">
        <v>357</v>
      </c>
      <c r="F157" s="21" t="s">
        <v>359</v>
      </c>
      <c r="G157" s="22">
        <v>108.1</v>
      </c>
      <c r="H157" s="22">
        <v>129.9</v>
      </c>
      <c r="I157" s="22">
        <f t="shared" si="2"/>
        <v>21.800000000000011</v>
      </c>
    </row>
    <row r="158" spans="1:9" x14ac:dyDescent="0.25">
      <c r="A158" s="19" t="s">
        <v>36</v>
      </c>
      <c r="B158" s="19" t="s">
        <v>304</v>
      </c>
      <c r="C158" s="19" t="s">
        <v>347</v>
      </c>
      <c r="D158" s="19" t="s">
        <v>360</v>
      </c>
      <c r="E158" s="21" t="s">
        <v>359</v>
      </c>
      <c r="F158" s="21" t="s">
        <v>361</v>
      </c>
      <c r="G158" s="22">
        <v>129.9</v>
      </c>
      <c r="H158" s="22">
        <v>147.69999999999999</v>
      </c>
      <c r="I158" s="22">
        <f t="shared" si="2"/>
        <v>17.799999999999983</v>
      </c>
    </row>
    <row r="159" spans="1:9" x14ac:dyDescent="0.25">
      <c r="A159" s="19" t="s">
        <v>36</v>
      </c>
      <c r="B159" s="19" t="s">
        <v>304</v>
      </c>
      <c r="C159" s="19" t="s">
        <v>347</v>
      </c>
      <c r="D159" s="19" t="s">
        <v>362</v>
      </c>
      <c r="E159" s="21" t="s">
        <v>361</v>
      </c>
      <c r="F159" s="21" t="s">
        <v>363</v>
      </c>
      <c r="G159" s="22">
        <v>147.69999999999999</v>
      </c>
      <c r="H159" s="22">
        <v>165.7</v>
      </c>
      <c r="I159" s="22">
        <f t="shared" si="2"/>
        <v>18</v>
      </c>
    </row>
    <row r="160" spans="1:9" x14ac:dyDescent="0.25">
      <c r="A160" s="19" t="s">
        <v>36</v>
      </c>
      <c r="B160" s="19" t="s">
        <v>304</v>
      </c>
      <c r="C160" s="19" t="s">
        <v>347</v>
      </c>
      <c r="D160" s="19" t="s">
        <v>364</v>
      </c>
      <c r="E160" s="21" t="s">
        <v>363</v>
      </c>
      <c r="F160" s="21" t="s">
        <v>365</v>
      </c>
      <c r="G160" s="22">
        <v>165.7</v>
      </c>
      <c r="H160" s="22">
        <v>190.3</v>
      </c>
      <c r="I160" s="22">
        <f t="shared" si="2"/>
        <v>24.600000000000023</v>
      </c>
    </row>
    <row r="161" spans="1:9" x14ac:dyDescent="0.25">
      <c r="A161" s="19" t="s">
        <v>36</v>
      </c>
      <c r="B161" s="19" t="s">
        <v>304</v>
      </c>
      <c r="C161" s="19" t="s">
        <v>347</v>
      </c>
      <c r="D161" s="19" t="s">
        <v>366</v>
      </c>
      <c r="E161" s="21" t="s">
        <v>365</v>
      </c>
      <c r="F161" s="21" t="s">
        <v>367</v>
      </c>
      <c r="G161" s="22">
        <v>190.3</v>
      </c>
      <c r="H161" s="22">
        <v>203.3</v>
      </c>
      <c r="I161" s="22">
        <f t="shared" si="2"/>
        <v>13</v>
      </c>
    </row>
    <row r="162" spans="1:9" x14ac:dyDescent="0.25">
      <c r="A162" s="19" t="s">
        <v>36</v>
      </c>
      <c r="B162" s="19" t="s">
        <v>304</v>
      </c>
      <c r="C162" s="19" t="s">
        <v>347</v>
      </c>
      <c r="D162" s="19" t="s">
        <v>368</v>
      </c>
      <c r="E162" s="21" t="s">
        <v>367</v>
      </c>
      <c r="F162" s="21" t="s">
        <v>369</v>
      </c>
      <c r="G162" s="22">
        <v>203.3</v>
      </c>
      <c r="H162" s="22">
        <v>239.9</v>
      </c>
      <c r="I162" s="22">
        <f t="shared" si="2"/>
        <v>36.599999999999994</v>
      </c>
    </row>
    <row r="163" spans="1:9" x14ac:dyDescent="0.25">
      <c r="A163" s="19" t="s">
        <v>36</v>
      </c>
      <c r="B163" s="19" t="s">
        <v>370</v>
      </c>
      <c r="C163" s="19" t="s">
        <v>347</v>
      </c>
      <c r="D163" s="19" t="s">
        <v>371</v>
      </c>
      <c r="E163" s="21" t="s">
        <v>372</v>
      </c>
      <c r="F163" s="21" t="s">
        <v>22</v>
      </c>
      <c r="G163" s="22">
        <v>339.1</v>
      </c>
      <c r="H163" s="22">
        <v>351.9</v>
      </c>
      <c r="I163" s="22">
        <f t="shared" si="2"/>
        <v>12.799999999999955</v>
      </c>
    </row>
    <row r="164" spans="1:9" x14ac:dyDescent="0.25">
      <c r="A164" s="19" t="s">
        <v>36</v>
      </c>
      <c r="B164" s="19" t="s">
        <v>370</v>
      </c>
      <c r="C164" s="19" t="s">
        <v>347</v>
      </c>
      <c r="D164" s="19" t="s">
        <v>373</v>
      </c>
      <c r="E164" s="21" t="s">
        <v>22</v>
      </c>
      <c r="F164" s="21" t="s">
        <v>374</v>
      </c>
      <c r="G164" s="22">
        <v>351.9</v>
      </c>
      <c r="H164" s="22">
        <v>360.1</v>
      </c>
      <c r="I164" s="22">
        <f t="shared" si="2"/>
        <v>8.2000000000000455</v>
      </c>
    </row>
    <row r="165" spans="1:9" x14ac:dyDescent="0.25">
      <c r="A165" s="19" t="s">
        <v>36</v>
      </c>
      <c r="B165" s="19" t="s">
        <v>370</v>
      </c>
      <c r="C165" s="19" t="s">
        <v>347</v>
      </c>
      <c r="D165" s="19" t="s">
        <v>375</v>
      </c>
      <c r="E165" s="21" t="s">
        <v>376</v>
      </c>
      <c r="F165" s="21" t="s">
        <v>377</v>
      </c>
      <c r="G165" s="22">
        <v>360.1</v>
      </c>
      <c r="H165" s="22">
        <v>376</v>
      </c>
      <c r="I165" s="22">
        <f t="shared" si="2"/>
        <v>15.899999999999977</v>
      </c>
    </row>
    <row r="166" spans="1:9" x14ac:dyDescent="0.25">
      <c r="A166" s="19" t="s">
        <v>36</v>
      </c>
      <c r="B166" s="19" t="s">
        <v>370</v>
      </c>
      <c r="C166" s="19" t="s">
        <v>347</v>
      </c>
      <c r="D166" s="19" t="s">
        <v>378</v>
      </c>
      <c r="E166" s="21" t="s">
        <v>377</v>
      </c>
      <c r="F166" s="21" t="s">
        <v>379</v>
      </c>
      <c r="G166" s="22">
        <v>376</v>
      </c>
      <c r="H166" s="22">
        <v>383.7</v>
      </c>
      <c r="I166" s="22">
        <f t="shared" si="2"/>
        <v>7.6999999999999886</v>
      </c>
    </row>
    <row r="167" spans="1:9" x14ac:dyDescent="0.25">
      <c r="A167" s="19" t="s">
        <v>36</v>
      </c>
      <c r="B167" s="19" t="s">
        <v>370</v>
      </c>
      <c r="C167" s="19" t="s">
        <v>347</v>
      </c>
      <c r="D167" s="19" t="s">
        <v>380</v>
      </c>
      <c r="E167" s="21" t="s">
        <v>379</v>
      </c>
      <c r="F167" s="21" t="s">
        <v>381</v>
      </c>
      <c r="G167" s="22">
        <v>383.7</v>
      </c>
      <c r="H167" s="22">
        <v>407.5</v>
      </c>
      <c r="I167" s="22">
        <f t="shared" si="2"/>
        <v>23.800000000000011</v>
      </c>
    </row>
    <row r="168" spans="1:9" x14ac:dyDescent="0.25">
      <c r="A168" s="19" t="s">
        <v>36</v>
      </c>
      <c r="B168" s="19" t="s">
        <v>370</v>
      </c>
      <c r="C168" s="19" t="s">
        <v>347</v>
      </c>
      <c r="D168" s="19" t="s">
        <v>382</v>
      </c>
      <c r="E168" s="21" t="s">
        <v>381</v>
      </c>
      <c r="F168" s="21" t="s">
        <v>383</v>
      </c>
      <c r="G168" s="22">
        <v>407.5</v>
      </c>
      <c r="H168" s="22">
        <v>408.6</v>
      </c>
      <c r="I168" s="22">
        <f t="shared" si="2"/>
        <v>1.1000000000000227</v>
      </c>
    </row>
    <row r="169" spans="1:9" x14ac:dyDescent="0.25">
      <c r="A169" s="19" t="s">
        <v>36</v>
      </c>
      <c r="B169" s="19" t="s">
        <v>370</v>
      </c>
      <c r="C169" s="19" t="s">
        <v>347</v>
      </c>
      <c r="D169" s="19" t="s">
        <v>384</v>
      </c>
      <c r="E169" s="21" t="s">
        <v>383</v>
      </c>
      <c r="F169" s="21" t="s">
        <v>385</v>
      </c>
      <c r="G169" s="22">
        <v>408.6</v>
      </c>
      <c r="H169" s="22">
        <v>419.1</v>
      </c>
      <c r="I169" s="22">
        <f t="shared" si="2"/>
        <v>10.5</v>
      </c>
    </row>
    <row r="170" spans="1:9" x14ac:dyDescent="0.25">
      <c r="A170" s="19" t="s">
        <v>36</v>
      </c>
      <c r="B170" s="19" t="s">
        <v>370</v>
      </c>
      <c r="C170" s="19" t="s">
        <v>347</v>
      </c>
      <c r="D170" s="19" t="s">
        <v>386</v>
      </c>
      <c r="E170" s="21" t="s">
        <v>385</v>
      </c>
      <c r="F170" s="21" t="s">
        <v>387</v>
      </c>
      <c r="G170" s="22">
        <v>419.1</v>
      </c>
      <c r="H170" s="22">
        <v>436.9</v>
      </c>
      <c r="I170" s="22">
        <f t="shared" si="2"/>
        <v>17.799999999999955</v>
      </c>
    </row>
    <row r="171" spans="1:9" x14ac:dyDescent="0.25">
      <c r="A171" s="19" t="s">
        <v>36</v>
      </c>
      <c r="B171" s="19" t="s">
        <v>370</v>
      </c>
      <c r="C171" s="19" t="s">
        <v>347</v>
      </c>
      <c r="D171" s="19" t="s">
        <v>388</v>
      </c>
      <c r="E171" s="21" t="s">
        <v>387</v>
      </c>
      <c r="F171" s="21" t="s">
        <v>389</v>
      </c>
      <c r="G171" s="22">
        <v>436.9</v>
      </c>
      <c r="H171" s="22">
        <v>442.4</v>
      </c>
      <c r="I171" s="22">
        <f t="shared" si="2"/>
        <v>5.5</v>
      </c>
    </row>
    <row r="172" spans="1:9" x14ac:dyDescent="0.25">
      <c r="A172" s="19" t="s">
        <v>36</v>
      </c>
      <c r="B172" s="19" t="s">
        <v>370</v>
      </c>
      <c r="C172" s="19" t="s">
        <v>347</v>
      </c>
      <c r="D172" s="19" t="s">
        <v>390</v>
      </c>
      <c r="E172" s="21" t="s">
        <v>389</v>
      </c>
      <c r="F172" s="21" t="s">
        <v>391</v>
      </c>
      <c r="G172" s="22">
        <v>442.4</v>
      </c>
      <c r="H172" s="22">
        <v>452.6</v>
      </c>
      <c r="I172" s="22">
        <f t="shared" si="2"/>
        <v>10.200000000000045</v>
      </c>
    </row>
    <row r="173" spans="1:9" x14ac:dyDescent="0.25">
      <c r="A173" s="19" t="s">
        <v>36</v>
      </c>
      <c r="B173" s="19" t="s">
        <v>370</v>
      </c>
      <c r="C173" s="19" t="s">
        <v>347</v>
      </c>
      <c r="D173" s="19" t="s">
        <v>392</v>
      </c>
      <c r="E173" s="21" t="s">
        <v>391</v>
      </c>
      <c r="F173" s="21" t="s">
        <v>393</v>
      </c>
      <c r="G173" s="22">
        <v>452.6</v>
      </c>
      <c r="H173" s="22">
        <v>482.1</v>
      </c>
      <c r="I173" s="22">
        <f t="shared" si="2"/>
        <v>29.5</v>
      </c>
    </row>
    <row r="174" spans="1:9" x14ac:dyDescent="0.25">
      <c r="A174" s="19" t="s">
        <v>36</v>
      </c>
      <c r="B174" s="19" t="s">
        <v>370</v>
      </c>
      <c r="C174" s="19" t="s">
        <v>347</v>
      </c>
      <c r="D174" s="19" t="s">
        <v>394</v>
      </c>
      <c r="E174" s="21" t="s">
        <v>393</v>
      </c>
      <c r="F174" s="21" t="s">
        <v>395</v>
      </c>
      <c r="G174" s="22">
        <v>482.1</v>
      </c>
      <c r="H174" s="22">
        <v>496.5</v>
      </c>
      <c r="I174" s="22">
        <f t="shared" si="2"/>
        <v>14.399999999999977</v>
      </c>
    </row>
    <row r="175" spans="1:9" x14ac:dyDescent="0.25">
      <c r="A175" s="19" t="s">
        <v>36</v>
      </c>
      <c r="B175" s="19" t="s">
        <v>370</v>
      </c>
      <c r="C175" s="19" t="s">
        <v>347</v>
      </c>
      <c r="D175" s="19" t="s">
        <v>396</v>
      </c>
      <c r="E175" s="21" t="s">
        <v>395</v>
      </c>
      <c r="F175" s="21" t="s">
        <v>397</v>
      </c>
      <c r="G175" s="22">
        <v>496.5</v>
      </c>
      <c r="H175" s="22">
        <v>527.5</v>
      </c>
      <c r="I175" s="22">
        <f t="shared" si="2"/>
        <v>31</v>
      </c>
    </row>
    <row r="176" spans="1:9" x14ac:dyDescent="0.25">
      <c r="A176" s="19" t="s">
        <v>36</v>
      </c>
      <c r="B176" s="19" t="s">
        <v>370</v>
      </c>
      <c r="C176" s="19" t="s">
        <v>347</v>
      </c>
      <c r="D176" s="19" t="s">
        <v>398</v>
      </c>
      <c r="E176" s="21" t="s">
        <v>397</v>
      </c>
      <c r="F176" s="21" t="s">
        <v>399</v>
      </c>
      <c r="G176" s="22">
        <v>527.5</v>
      </c>
      <c r="H176" s="22">
        <v>546.9</v>
      </c>
      <c r="I176" s="22">
        <f t="shared" si="2"/>
        <v>19.399999999999977</v>
      </c>
    </row>
    <row r="177" spans="1:9" x14ac:dyDescent="0.25">
      <c r="A177" s="19" t="s">
        <v>36</v>
      </c>
      <c r="B177" s="19" t="s">
        <v>370</v>
      </c>
      <c r="C177" s="19" t="s">
        <v>347</v>
      </c>
      <c r="D177" s="19" t="s">
        <v>400</v>
      </c>
      <c r="E177" s="21" t="s">
        <v>399</v>
      </c>
      <c r="F177" s="21" t="s">
        <v>401</v>
      </c>
      <c r="G177" s="22">
        <v>546.9</v>
      </c>
      <c r="H177" s="22">
        <v>570.20000000000005</v>
      </c>
      <c r="I177" s="22">
        <f t="shared" si="2"/>
        <v>23.300000000000068</v>
      </c>
    </row>
    <row r="178" spans="1:9" x14ac:dyDescent="0.25">
      <c r="A178" s="19" t="s">
        <v>36</v>
      </c>
      <c r="B178" s="19" t="s">
        <v>370</v>
      </c>
      <c r="C178" s="19" t="s">
        <v>347</v>
      </c>
      <c r="D178" s="19" t="s">
        <v>402</v>
      </c>
      <c r="E178" s="21" t="s">
        <v>401</v>
      </c>
      <c r="F178" s="21" t="s">
        <v>403</v>
      </c>
      <c r="G178" s="22">
        <v>570.20000000000005</v>
      </c>
      <c r="H178" s="22">
        <v>583.20000000000005</v>
      </c>
      <c r="I178" s="22">
        <f t="shared" si="2"/>
        <v>13</v>
      </c>
    </row>
    <row r="179" spans="1:9" x14ac:dyDescent="0.25">
      <c r="A179" s="19" t="s">
        <v>36</v>
      </c>
      <c r="B179" s="19" t="s">
        <v>370</v>
      </c>
      <c r="C179" s="19" t="s">
        <v>347</v>
      </c>
      <c r="D179" s="19" t="s">
        <v>404</v>
      </c>
      <c r="E179" s="21" t="s">
        <v>403</v>
      </c>
      <c r="F179" s="21" t="s">
        <v>405</v>
      </c>
      <c r="G179" s="22">
        <v>583.20000000000005</v>
      </c>
      <c r="H179" s="22">
        <v>594.29999999999995</v>
      </c>
      <c r="I179" s="22">
        <f t="shared" si="2"/>
        <v>11.099999999999909</v>
      </c>
    </row>
    <row r="180" spans="1:9" x14ac:dyDescent="0.25">
      <c r="A180" s="19" t="s">
        <v>36</v>
      </c>
      <c r="B180" s="19" t="s">
        <v>370</v>
      </c>
      <c r="C180" s="19" t="s">
        <v>347</v>
      </c>
      <c r="D180" s="19" t="s">
        <v>406</v>
      </c>
      <c r="E180" s="21" t="s">
        <v>405</v>
      </c>
      <c r="F180" s="21" t="s">
        <v>407</v>
      </c>
      <c r="G180" s="22">
        <v>594.29999999999995</v>
      </c>
      <c r="H180" s="22">
        <v>635.20000000000005</v>
      </c>
      <c r="I180" s="22">
        <f t="shared" si="2"/>
        <v>40.900000000000091</v>
      </c>
    </row>
    <row r="181" spans="1:9" x14ac:dyDescent="0.25">
      <c r="A181" s="19" t="s">
        <v>36</v>
      </c>
      <c r="B181" s="19" t="s">
        <v>370</v>
      </c>
      <c r="C181" s="19" t="s">
        <v>347</v>
      </c>
      <c r="D181" s="19" t="s">
        <v>408</v>
      </c>
      <c r="E181" s="21" t="s">
        <v>407</v>
      </c>
      <c r="F181" s="21" t="s">
        <v>409</v>
      </c>
      <c r="G181" s="22">
        <v>635.20000000000005</v>
      </c>
      <c r="H181" s="22">
        <v>681.8</v>
      </c>
      <c r="I181" s="22">
        <f t="shared" si="2"/>
        <v>46.599999999999909</v>
      </c>
    </row>
    <row r="182" spans="1:9" x14ac:dyDescent="0.25">
      <c r="A182" s="19" t="s">
        <v>36</v>
      </c>
      <c r="B182" s="19" t="s">
        <v>370</v>
      </c>
      <c r="C182" s="19" t="s">
        <v>347</v>
      </c>
      <c r="D182" s="19" t="s">
        <v>410</v>
      </c>
      <c r="E182" s="21" t="s">
        <v>409</v>
      </c>
      <c r="F182" s="21" t="s">
        <v>411</v>
      </c>
      <c r="G182" s="22">
        <v>681.8</v>
      </c>
      <c r="H182" s="22">
        <v>691.6</v>
      </c>
      <c r="I182" s="22">
        <f t="shared" si="2"/>
        <v>9.8000000000000682</v>
      </c>
    </row>
    <row r="183" spans="1:9" x14ac:dyDescent="0.25">
      <c r="A183" s="19" t="s">
        <v>36</v>
      </c>
      <c r="B183" s="19" t="s">
        <v>370</v>
      </c>
      <c r="C183" s="19" t="s">
        <v>347</v>
      </c>
      <c r="D183" s="19" t="s">
        <v>412</v>
      </c>
      <c r="E183" s="21" t="s">
        <v>411</v>
      </c>
      <c r="F183" s="21" t="s">
        <v>413</v>
      </c>
      <c r="G183" s="22">
        <v>691.6</v>
      </c>
      <c r="H183" s="22">
        <v>733</v>
      </c>
      <c r="I183" s="22">
        <f t="shared" si="2"/>
        <v>41.399999999999977</v>
      </c>
    </row>
    <row r="184" spans="1:9" x14ac:dyDescent="0.25">
      <c r="A184" s="19" t="s">
        <v>36</v>
      </c>
      <c r="B184" s="19" t="s">
        <v>370</v>
      </c>
      <c r="C184" s="19" t="s">
        <v>347</v>
      </c>
      <c r="D184" s="19" t="s">
        <v>414</v>
      </c>
      <c r="E184" s="21" t="s">
        <v>413</v>
      </c>
      <c r="F184" s="21" t="s">
        <v>415</v>
      </c>
      <c r="G184" s="22">
        <v>733</v>
      </c>
      <c r="H184" s="22">
        <v>751.6</v>
      </c>
      <c r="I184" s="22">
        <f t="shared" si="2"/>
        <v>18.600000000000023</v>
      </c>
    </row>
    <row r="185" spans="1:9" x14ac:dyDescent="0.25">
      <c r="A185" s="19" t="s">
        <v>36</v>
      </c>
      <c r="B185" s="19" t="s">
        <v>370</v>
      </c>
      <c r="C185" s="19" t="s">
        <v>347</v>
      </c>
      <c r="D185" s="19" t="s">
        <v>416</v>
      </c>
      <c r="E185" s="21" t="s">
        <v>415</v>
      </c>
      <c r="F185" s="21" t="s">
        <v>417</v>
      </c>
      <c r="G185" s="22">
        <v>751.6</v>
      </c>
      <c r="H185" s="22">
        <v>768.4</v>
      </c>
      <c r="I185" s="22">
        <f t="shared" si="2"/>
        <v>16.799999999999955</v>
      </c>
    </row>
    <row r="186" spans="1:9" x14ac:dyDescent="0.25">
      <c r="A186" s="19" t="s">
        <v>36</v>
      </c>
      <c r="B186" s="19" t="s">
        <v>370</v>
      </c>
      <c r="C186" s="19" t="s">
        <v>347</v>
      </c>
      <c r="D186" s="19" t="s">
        <v>418</v>
      </c>
      <c r="E186" s="21" t="s">
        <v>417</v>
      </c>
      <c r="F186" s="21" t="s">
        <v>419</v>
      </c>
      <c r="G186" s="22">
        <v>768.4</v>
      </c>
      <c r="H186" s="22">
        <v>794.9</v>
      </c>
      <c r="I186" s="22">
        <f t="shared" si="2"/>
        <v>26.5</v>
      </c>
    </row>
    <row r="187" spans="1:9" x14ac:dyDescent="0.25">
      <c r="A187" s="19" t="s">
        <v>36</v>
      </c>
      <c r="B187" s="19" t="s">
        <v>370</v>
      </c>
      <c r="C187" s="19" t="s">
        <v>347</v>
      </c>
      <c r="D187" s="19" t="s">
        <v>420</v>
      </c>
      <c r="E187" s="21" t="s">
        <v>419</v>
      </c>
      <c r="F187" s="21" t="s">
        <v>421</v>
      </c>
      <c r="G187" s="22">
        <v>794.9</v>
      </c>
      <c r="H187" s="22">
        <v>799</v>
      </c>
      <c r="I187" s="22">
        <f t="shared" si="2"/>
        <v>4.1000000000000227</v>
      </c>
    </row>
    <row r="188" spans="1:9" x14ac:dyDescent="0.25">
      <c r="A188" s="19" t="s">
        <v>36</v>
      </c>
      <c r="B188" s="19" t="s">
        <v>370</v>
      </c>
      <c r="C188" s="19" t="s">
        <v>347</v>
      </c>
      <c r="D188" s="19" t="s">
        <v>422</v>
      </c>
      <c r="E188" s="21" t="s">
        <v>423</v>
      </c>
      <c r="F188" s="21" t="s">
        <v>424</v>
      </c>
      <c r="G188" s="22">
        <v>804.8</v>
      </c>
      <c r="H188" s="22">
        <v>809.6</v>
      </c>
      <c r="I188" s="22">
        <f t="shared" si="2"/>
        <v>4.8000000000000682</v>
      </c>
    </row>
    <row r="189" spans="1:9" x14ac:dyDescent="0.25">
      <c r="A189" s="19" t="s">
        <v>36</v>
      </c>
      <c r="B189" s="19" t="s">
        <v>370</v>
      </c>
      <c r="C189" s="19" t="s">
        <v>347</v>
      </c>
      <c r="D189" s="19" t="s">
        <v>425</v>
      </c>
      <c r="E189" s="21" t="s">
        <v>424</v>
      </c>
      <c r="F189" s="21" t="s">
        <v>426</v>
      </c>
      <c r="G189" s="22">
        <v>809.6</v>
      </c>
      <c r="H189" s="22">
        <v>822.1</v>
      </c>
      <c r="I189" s="22">
        <f t="shared" si="2"/>
        <v>12.5</v>
      </c>
    </row>
    <row r="190" spans="1:9" x14ac:dyDescent="0.25">
      <c r="A190" s="19" t="s">
        <v>36</v>
      </c>
      <c r="B190" s="19" t="s">
        <v>370</v>
      </c>
      <c r="C190" s="19" t="s">
        <v>347</v>
      </c>
      <c r="D190" s="19" t="s">
        <v>427</v>
      </c>
      <c r="E190" s="21" t="s">
        <v>426</v>
      </c>
      <c r="F190" s="21" t="s">
        <v>22</v>
      </c>
      <c r="G190" s="22">
        <v>822.1</v>
      </c>
      <c r="H190" s="22">
        <v>832.6</v>
      </c>
      <c r="I190" s="22">
        <f t="shared" si="2"/>
        <v>10.5</v>
      </c>
    </row>
    <row r="191" spans="1:9" x14ac:dyDescent="0.25">
      <c r="A191" s="19" t="s">
        <v>36</v>
      </c>
      <c r="B191" s="19" t="s">
        <v>370</v>
      </c>
      <c r="C191" s="19" t="s">
        <v>347</v>
      </c>
      <c r="D191" s="19" t="s">
        <v>428</v>
      </c>
      <c r="E191" s="21" t="s">
        <v>22</v>
      </c>
      <c r="F191" s="21" t="s">
        <v>429</v>
      </c>
      <c r="G191" s="22">
        <v>832.6</v>
      </c>
      <c r="H191" s="22">
        <v>888.9</v>
      </c>
      <c r="I191" s="22">
        <f t="shared" si="2"/>
        <v>56.299999999999955</v>
      </c>
    </row>
    <row r="192" spans="1:9" x14ac:dyDescent="0.25">
      <c r="A192" s="19" t="s">
        <v>36</v>
      </c>
      <c r="B192" s="19" t="s">
        <v>370</v>
      </c>
      <c r="C192" s="19" t="s">
        <v>347</v>
      </c>
      <c r="D192" s="19" t="s">
        <v>430</v>
      </c>
      <c r="E192" s="21" t="s">
        <v>429</v>
      </c>
      <c r="F192" s="21" t="s">
        <v>431</v>
      </c>
      <c r="G192" s="22">
        <v>888.9</v>
      </c>
      <c r="H192" s="22">
        <v>910.2</v>
      </c>
      <c r="I192" s="22">
        <f t="shared" si="2"/>
        <v>21.300000000000068</v>
      </c>
    </row>
    <row r="193" spans="1:9" x14ac:dyDescent="0.25">
      <c r="A193" s="19" t="s">
        <v>36</v>
      </c>
      <c r="B193" s="19" t="s">
        <v>370</v>
      </c>
      <c r="C193" s="19" t="s">
        <v>347</v>
      </c>
      <c r="D193" s="19" t="s">
        <v>432</v>
      </c>
      <c r="E193" s="21" t="s">
        <v>431</v>
      </c>
      <c r="F193" s="21" t="s">
        <v>433</v>
      </c>
      <c r="G193" s="22">
        <v>910.2</v>
      </c>
      <c r="H193" s="22">
        <v>923.2</v>
      </c>
      <c r="I193" s="22">
        <f t="shared" si="2"/>
        <v>13</v>
      </c>
    </row>
    <row r="194" spans="1:9" x14ac:dyDescent="0.25">
      <c r="A194" s="19" t="s">
        <v>37</v>
      </c>
      <c r="B194" s="19" t="s">
        <v>434</v>
      </c>
      <c r="C194" s="19" t="s">
        <v>266</v>
      </c>
      <c r="D194" s="19" t="s">
        <v>435</v>
      </c>
      <c r="E194" s="21" t="s">
        <v>436</v>
      </c>
      <c r="F194" s="21" t="s">
        <v>437</v>
      </c>
      <c r="G194" s="22">
        <v>0</v>
      </c>
      <c r="H194" s="22">
        <v>2.2000000000000002</v>
      </c>
      <c r="I194" s="22">
        <f t="shared" si="2"/>
        <v>2.2000000000000002</v>
      </c>
    </row>
    <row r="195" spans="1:9" x14ac:dyDescent="0.25">
      <c r="A195" s="19" t="s">
        <v>37</v>
      </c>
      <c r="B195" s="19" t="s">
        <v>434</v>
      </c>
      <c r="C195" s="19" t="s">
        <v>266</v>
      </c>
      <c r="D195" s="19" t="s">
        <v>438</v>
      </c>
      <c r="E195" s="21" t="s">
        <v>437</v>
      </c>
      <c r="F195" s="21" t="s">
        <v>439</v>
      </c>
      <c r="G195" s="22">
        <v>2.2000000000000002</v>
      </c>
      <c r="H195" s="22">
        <v>5</v>
      </c>
      <c r="I195" s="22">
        <f t="shared" si="2"/>
        <v>2.8</v>
      </c>
    </row>
    <row r="196" spans="1:9" x14ac:dyDescent="0.25">
      <c r="A196" s="19" t="s">
        <v>37</v>
      </c>
      <c r="B196" s="19" t="s">
        <v>434</v>
      </c>
      <c r="C196" s="19" t="s">
        <v>266</v>
      </c>
      <c r="D196" s="19" t="s">
        <v>440</v>
      </c>
      <c r="E196" s="21" t="s">
        <v>439</v>
      </c>
      <c r="F196" s="21" t="s">
        <v>441</v>
      </c>
      <c r="G196" s="22">
        <v>5</v>
      </c>
      <c r="H196" s="22">
        <v>5.6</v>
      </c>
      <c r="I196" s="22">
        <f t="shared" si="2"/>
        <v>0.59999999999999964</v>
      </c>
    </row>
    <row r="197" spans="1:9" x14ac:dyDescent="0.25">
      <c r="A197" s="19" t="s">
        <v>37</v>
      </c>
      <c r="B197" s="19" t="s">
        <v>434</v>
      </c>
      <c r="C197" s="19" t="s">
        <v>266</v>
      </c>
      <c r="D197" s="19" t="s">
        <v>442</v>
      </c>
      <c r="E197" s="21" t="s">
        <v>441</v>
      </c>
      <c r="F197" s="21" t="s">
        <v>279</v>
      </c>
      <c r="G197" s="22">
        <v>5.6</v>
      </c>
      <c r="H197" s="22">
        <v>8.1999999999999993</v>
      </c>
      <c r="I197" s="22">
        <f t="shared" si="2"/>
        <v>2.5999999999999996</v>
      </c>
    </row>
    <row r="198" spans="1:9" x14ac:dyDescent="0.25">
      <c r="A198" s="19" t="s">
        <v>37</v>
      </c>
      <c r="B198" s="19" t="s">
        <v>434</v>
      </c>
      <c r="C198" s="19" t="s">
        <v>266</v>
      </c>
      <c r="D198" s="19" t="s">
        <v>443</v>
      </c>
      <c r="E198" s="21" t="s">
        <v>279</v>
      </c>
      <c r="F198" s="21" t="s">
        <v>444</v>
      </c>
      <c r="G198" s="22">
        <v>8.1999999999999993</v>
      </c>
      <c r="H198" s="22">
        <v>8.4</v>
      </c>
      <c r="I198" s="22">
        <f t="shared" si="2"/>
        <v>0.20000000000000107</v>
      </c>
    </row>
    <row r="199" spans="1:9" x14ac:dyDescent="0.25">
      <c r="A199" s="19" t="s">
        <v>37</v>
      </c>
      <c r="B199" s="19" t="s">
        <v>434</v>
      </c>
      <c r="C199" s="19" t="s">
        <v>282</v>
      </c>
      <c r="D199" s="19" t="s">
        <v>445</v>
      </c>
      <c r="E199" s="21" t="s">
        <v>446</v>
      </c>
      <c r="F199" s="21" t="s">
        <v>447</v>
      </c>
      <c r="G199" s="22">
        <v>0</v>
      </c>
      <c r="H199" s="22">
        <v>24.1</v>
      </c>
      <c r="I199" s="22">
        <f t="shared" si="2"/>
        <v>24.1</v>
      </c>
    </row>
    <row r="200" spans="1:9" x14ac:dyDescent="0.25">
      <c r="A200" s="19" t="s">
        <v>37</v>
      </c>
      <c r="B200" s="19" t="s">
        <v>434</v>
      </c>
      <c r="C200" s="19" t="s">
        <v>282</v>
      </c>
      <c r="D200" s="19" t="s">
        <v>448</v>
      </c>
      <c r="E200" s="21" t="s">
        <v>447</v>
      </c>
      <c r="F200" s="21" t="s">
        <v>22</v>
      </c>
      <c r="G200" s="22">
        <v>24.1</v>
      </c>
      <c r="H200" s="22">
        <v>92.1</v>
      </c>
      <c r="I200" s="22">
        <f t="shared" si="2"/>
        <v>68</v>
      </c>
    </row>
    <row r="201" spans="1:9" x14ac:dyDescent="0.25">
      <c r="A201" s="19" t="s">
        <v>37</v>
      </c>
      <c r="B201" s="19" t="s">
        <v>434</v>
      </c>
      <c r="C201" s="19" t="s">
        <v>282</v>
      </c>
      <c r="D201" s="19" t="s">
        <v>449</v>
      </c>
      <c r="E201" s="21" t="s">
        <v>22</v>
      </c>
      <c r="F201" s="21" t="s">
        <v>450</v>
      </c>
      <c r="G201" s="22">
        <v>92.1</v>
      </c>
      <c r="H201" s="22">
        <v>95.7</v>
      </c>
      <c r="I201" s="22">
        <f t="shared" si="2"/>
        <v>3.6000000000000085</v>
      </c>
    </row>
    <row r="202" spans="1:9" x14ac:dyDescent="0.25">
      <c r="A202" s="19" t="s">
        <v>37</v>
      </c>
      <c r="B202" s="19" t="s">
        <v>434</v>
      </c>
      <c r="C202" s="19" t="s">
        <v>282</v>
      </c>
      <c r="D202" s="19" t="s">
        <v>451</v>
      </c>
      <c r="E202" s="21" t="s">
        <v>450</v>
      </c>
      <c r="F202" s="21" t="s">
        <v>452</v>
      </c>
      <c r="G202" s="22">
        <v>95.7</v>
      </c>
      <c r="H202" s="22">
        <v>157.30000000000001</v>
      </c>
      <c r="I202" s="22">
        <f t="shared" si="2"/>
        <v>61.600000000000009</v>
      </c>
    </row>
    <row r="203" spans="1:9" x14ac:dyDescent="0.25">
      <c r="A203" s="19" t="s">
        <v>37</v>
      </c>
      <c r="B203" s="19" t="s">
        <v>434</v>
      </c>
      <c r="C203" s="19" t="s">
        <v>347</v>
      </c>
      <c r="D203" s="19" t="s">
        <v>453</v>
      </c>
      <c r="E203" s="21" t="s">
        <v>452</v>
      </c>
      <c r="F203" s="21" t="s">
        <v>454</v>
      </c>
      <c r="G203" s="22">
        <v>0</v>
      </c>
      <c r="H203" s="22">
        <v>44.1</v>
      </c>
      <c r="I203" s="22">
        <f t="shared" si="2"/>
        <v>44.1</v>
      </c>
    </row>
    <row r="204" spans="1:9" x14ac:dyDescent="0.25">
      <c r="A204" s="19" t="s">
        <v>37</v>
      </c>
      <c r="B204" s="19" t="s">
        <v>434</v>
      </c>
      <c r="C204" s="19" t="s">
        <v>347</v>
      </c>
      <c r="D204" s="19" t="s">
        <v>455</v>
      </c>
      <c r="E204" s="21" t="s">
        <v>454</v>
      </c>
      <c r="F204" s="21" t="s">
        <v>456</v>
      </c>
      <c r="G204" s="22">
        <v>44.1</v>
      </c>
      <c r="H204" s="22">
        <v>50.6</v>
      </c>
      <c r="I204" s="22">
        <f t="shared" si="2"/>
        <v>6.5</v>
      </c>
    </row>
    <row r="205" spans="1:9" x14ac:dyDescent="0.25">
      <c r="A205" s="19" t="s">
        <v>37</v>
      </c>
      <c r="B205" s="19" t="s">
        <v>434</v>
      </c>
      <c r="C205" s="19" t="s">
        <v>347</v>
      </c>
      <c r="D205" s="19" t="s">
        <v>457</v>
      </c>
      <c r="E205" s="21" t="s">
        <v>456</v>
      </c>
      <c r="F205" s="21" t="s">
        <v>458</v>
      </c>
      <c r="G205" s="22">
        <v>50.6</v>
      </c>
      <c r="H205" s="22">
        <v>68.5</v>
      </c>
      <c r="I205" s="22">
        <f t="shared" si="2"/>
        <v>17.899999999999999</v>
      </c>
    </row>
    <row r="206" spans="1:9" x14ac:dyDescent="0.25">
      <c r="A206" s="19" t="s">
        <v>37</v>
      </c>
      <c r="B206" s="19" t="s">
        <v>434</v>
      </c>
      <c r="C206" s="19" t="s">
        <v>347</v>
      </c>
      <c r="D206" s="19" t="s">
        <v>459</v>
      </c>
      <c r="E206" s="21" t="s">
        <v>458</v>
      </c>
      <c r="F206" s="21" t="s">
        <v>460</v>
      </c>
      <c r="G206" s="22">
        <v>68.5</v>
      </c>
      <c r="H206" s="22">
        <v>87.8</v>
      </c>
      <c r="I206" s="22">
        <f t="shared" si="2"/>
        <v>19.299999999999997</v>
      </c>
    </row>
    <row r="207" spans="1:9" x14ac:dyDescent="0.25">
      <c r="A207" s="19" t="s">
        <v>37</v>
      </c>
      <c r="B207" s="19" t="s">
        <v>434</v>
      </c>
      <c r="C207" s="19" t="s">
        <v>347</v>
      </c>
      <c r="D207" s="19" t="s">
        <v>461</v>
      </c>
      <c r="E207" s="21" t="s">
        <v>460</v>
      </c>
      <c r="F207" s="21" t="s">
        <v>462</v>
      </c>
      <c r="G207" s="22">
        <v>87.8</v>
      </c>
      <c r="H207" s="22">
        <v>118.9</v>
      </c>
      <c r="I207" s="22">
        <f t="shared" si="2"/>
        <v>31.100000000000009</v>
      </c>
    </row>
    <row r="208" spans="1:9" x14ac:dyDescent="0.25">
      <c r="A208" s="19" t="s">
        <v>37</v>
      </c>
      <c r="B208" s="19" t="s">
        <v>434</v>
      </c>
      <c r="C208" s="19" t="s">
        <v>347</v>
      </c>
      <c r="D208" s="19" t="s">
        <v>463</v>
      </c>
      <c r="E208" s="21" t="s">
        <v>462</v>
      </c>
      <c r="F208" s="21" t="s">
        <v>464</v>
      </c>
      <c r="G208" s="22">
        <v>118.9</v>
      </c>
      <c r="H208" s="22">
        <v>145.19999999999999</v>
      </c>
      <c r="I208" s="22">
        <f t="shared" si="2"/>
        <v>26.299999999999983</v>
      </c>
    </row>
    <row r="209" spans="1:9" x14ac:dyDescent="0.25">
      <c r="A209" s="19" t="s">
        <v>37</v>
      </c>
      <c r="B209" s="19" t="s">
        <v>434</v>
      </c>
      <c r="C209" s="19" t="s">
        <v>347</v>
      </c>
      <c r="D209" s="19" t="s">
        <v>465</v>
      </c>
      <c r="E209" s="21" t="s">
        <v>464</v>
      </c>
      <c r="F209" s="21" t="s">
        <v>466</v>
      </c>
      <c r="G209" s="22">
        <v>145.19999999999999</v>
      </c>
      <c r="H209" s="22">
        <v>224.7</v>
      </c>
      <c r="I209" s="22">
        <f t="shared" si="2"/>
        <v>79.5</v>
      </c>
    </row>
    <row r="210" spans="1:9" x14ac:dyDescent="0.25">
      <c r="A210" s="19" t="s">
        <v>37</v>
      </c>
      <c r="B210" s="19" t="s">
        <v>434</v>
      </c>
      <c r="C210" s="19" t="s">
        <v>347</v>
      </c>
      <c r="D210" s="19" t="s">
        <v>467</v>
      </c>
      <c r="E210" s="21" t="s">
        <v>466</v>
      </c>
      <c r="F210" s="21" t="s">
        <v>468</v>
      </c>
      <c r="G210" s="22">
        <v>224.7</v>
      </c>
      <c r="H210" s="22">
        <v>285.7</v>
      </c>
      <c r="I210" s="22">
        <f t="shared" si="2"/>
        <v>61</v>
      </c>
    </row>
    <row r="211" spans="1:9" x14ac:dyDescent="0.25">
      <c r="A211" s="19" t="s">
        <v>37</v>
      </c>
      <c r="B211" s="19" t="s">
        <v>434</v>
      </c>
      <c r="C211" s="19" t="s">
        <v>347</v>
      </c>
      <c r="D211" s="19" t="s">
        <v>469</v>
      </c>
      <c r="E211" s="21" t="s">
        <v>468</v>
      </c>
      <c r="F211" s="21" t="s">
        <v>22</v>
      </c>
      <c r="G211" s="22">
        <v>285.7</v>
      </c>
      <c r="H211" s="22">
        <v>306</v>
      </c>
      <c r="I211" s="22">
        <f t="shared" si="2"/>
        <v>20.300000000000011</v>
      </c>
    </row>
    <row r="212" spans="1:9" x14ac:dyDescent="0.25">
      <c r="A212" s="19" t="s">
        <v>37</v>
      </c>
      <c r="B212" s="19" t="s">
        <v>434</v>
      </c>
      <c r="C212" s="19" t="s">
        <v>347</v>
      </c>
      <c r="D212" s="19" t="s">
        <v>470</v>
      </c>
      <c r="E212" s="21" t="s">
        <v>22</v>
      </c>
      <c r="F212" s="21" t="s">
        <v>471</v>
      </c>
      <c r="G212" s="22">
        <v>306</v>
      </c>
      <c r="H212" s="22">
        <v>310.89999999999998</v>
      </c>
      <c r="I212" s="22">
        <f t="shared" si="2"/>
        <v>4.8999999999999773</v>
      </c>
    </row>
    <row r="213" spans="1:9" x14ac:dyDescent="0.25">
      <c r="A213" s="19" t="s">
        <v>37</v>
      </c>
      <c r="B213" s="19" t="s">
        <v>434</v>
      </c>
      <c r="C213" s="19" t="s">
        <v>347</v>
      </c>
      <c r="D213" s="19" t="s">
        <v>472</v>
      </c>
      <c r="E213" s="21" t="s">
        <v>471</v>
      </c>
      <c r="F213" s="21" t="s">
        <v>473</v>
      </c>
      <c r="G213" s="22">
        <v>310.89999999999998</v>
      </c>
      <c r="H213" s="22">
        <v>339.7</v>
      </c>
      <c r="I213" s="22">
        <f t="shared" si="2"/>
        <v>28.800000000000011</v>
      </c>
    </row>
    <row r="214" spans="1:9" x14ac:dyDescent="0.25">
      <c r="A214" s="19" t="s">
        <v>37</v>
      </c>
      <c r="B214" s="19" t="s">
        <v>434</v>
      </c>
      <c r="C214" s="19" t="s">
        <v>347</v>
      </c>
      <c r="D214" s="19" t="s">
        <v>474</v>
      </c>
      <c r="E214" s="21" t="s">
        <v>473</v>
      </c>
      <c r="F214" s="21" t="s">
        <v>475</v>
      </c>
      <c r="G214" s="22">
        <v>339.7</v>
      </c>
      <c r="H214" s="22">
        <v>360.7</v>
      </c>
      <c r="I214" s="22">
        <f t="shared" si="2"/>
        <v>21</v>
      </c>
    </row>
    <row r="215" spans="1:9" x14ac:dyDescent="0.25">
      <c r="A215" s="19" t="s">
        <v>37</v>
      </c>
      <c r="B215" s="19" t="s">
        <v>434</v>
      </c>
      <c r="C215" s="19" t="s">
        <v>347</v>
      </c>
      <c r="D215" s="19" t="s">
        <v>476</v>
      </c>
      <c r="E215" s="21" t="s">
        <v>475</v>
      </c>
      <c r="F215" s="21" t="s">
        <v>477</v>
      </c>
      <c r="G215" s="22">
        <v>360.7</v>
      </c>
      <c r="H215" s="22">
        <v>384.9</v>
      </c>
      <c r="I215" s="22">
        <f t="shared" si="2"/>
        <v>24.199999999999989</v>
      </c>
    </row>
    <row r="216" spans="1:9" x14ac:dyDescent="0.25">
      <c r="A216" s="19" t="s">
        <v>37</v>
      </c>
      <c r="B216" s="19" t="s">
        <v>434</v>
      </c>
      <c r="C216" s="19" t="s">
        <v>347</v>
      </c>
      <c r="D216" s="19" t="s">
        <v>478</v>
      </c>
      <c r="E216" s="21" t="s">
        <v>477</v>
      </c>
      <c r="F216" s="21" t="s">
        <v>479</v>
      </c>
      <c r="G216" s="22">
        <v>384.9</v>
      </c>
      <c r="H216" s="22">
        <v>413.8</v>
      </c>
      <c r="I216" s="22">
        <f t="shared" ref="I216:I223" si="3">ABS(H216-G216)</f>
        <v>28.900000000000034</v>
      </c>
    </row>
    <row r="217" spans="1:9" x14ac:dyDescent="0.25">
      <c r="A217" s="19" t="s">
        <v>37</v>
      </c>
      <c r="B217" s="19" t="s">
        <v>434</v>
      </c>
      <c r="C217" s="19" t="s">
        <v>347</v>
      </c>
      <c r="D217" s="19" t="s">
        <v>480</v>
      </c>
      <c r="E217" s="21" t="s">
        <v>479</v>
      </c>
      <c r="F217" s="21" t="s">
        <v>481</v>
      </c>
      <c r="G217" s="22">
        <v>413.8</v>
      </c>
      <c r="H217" s="22">
        <v>423.7</v>
      </c>
      <c r="I217" s="22">
        <f t="shared" si="3"/>
        <v>9.8999999999999773</v>
      </c>
    </row>
    <row r="218" spans="1:9" x14ac:dyDescent="0.25">
      <c r="A218" s="19" t="s">
        <v>37</v>
      </c>
      <c r="B218" s="19" t="s">
        <v>434</v>
      </c>
      <c r="C218" s="19" t="s">
        <v>347</v>
      </c>
      <c r="D218" s="19" t="s">
        <v>482</v>
      </c>
      <c r="E218" s="21" t="s">
        <v>481</v>
      </c>
      <c r="F218" s="21" t="s">
        <v>483</v>
      </c>
      <c r="G218" s="22">
        <v>423.7</v>
      </c>
      <c r="H218" s="22">
        <v>437.7</v>
      </c>
      <c r="I218" s="22">
        <f t="shared" si="3"/>
        <v>14</v>
      </c>
    </row>
    <row r="219" spans="1:9" x14ac:dyDescent="0.25">
      <c r="A219" s="19" t="s">
        <v>37</v>
      </c>
      <c r="B219" s="19" t="s">
        <v>434</v>
      </c>
      <c r="C219" s="19" t="s">
        <v>347</v>
      </c>
      <c r="D219" s="19" t="s">
        <v>484</v>
      </c>
      <c r="E219" s="21" t="s">
        <v>483</v>
      </c>
      <c r="F219" s="21" t="s">
        <v>485</v>
      </c>
      <c r="G219" s="22">
        <v>437.7</v>
      </c>
      <c r="H219" s="22">
        <v>446</v>
      </c>
      <c r="I219" s="22">
        <f t="shared" si="3"/>
        <v>8.3000000000000114</v>
      </c>
    </row>
    <row r="220" spans="1:9" x14ac:dyDescent="0.25">
      <c r="A220" s="19" t="s">
        <v>37</v>
      </c>
      <c r="B220" s="19" t="s">
        <v>434</v>
      </c>
      <c r="C220" s="19" t="s">
        <v>347</v>
      </c>
      <c r="D220" s="19" t="s">
        <v>486</v>
      </c>
      <c r="E220" s="21" t="s">
        <v>485</v>
      </c>
      <c r="F220" s="21" t="s">
        <v>487</v>
      </c>
      <c r="G220" s="22">
        <v>446</v>
      </c>
      <c r="H220" s="22">
        <v>448</v>
      </c>
      <c r="I220" s="22">
        <f t="shared" si="3"/>
        <v>2</v>
      </c>
    </row>
    <row r="221" spans="1:9" x14ac:dyDescent="0.25">
      <c r="A221" s="19" t="s">
        <v>37</v>
      </c>
      <c r="B221" s="19" t="s">
        <v>434</v>
      </c>
      <c r="C221" s="19" t="s">
        <v>347</v>
      </c>
      <c r="D221" s="19" t="s">
        <v>488</v>
      </c>
      <c r="E221" s="21" t="s">
        <v>487</v>
      </c>
      <c r="F221" s="21" t="s">
        <v>489</v>
      </c>
      <c r="G221" s="22">
        <v>448</v>
      </c>
      <c r="H221" s="22">
        <v>471.3</v>
      </c>
      <c r="I221" s="22">
        <f t="shared" si="3"/>
        <v>23.300000000000011</v>
      </c>
    </row>
    <row r="222" spans="1:9" x14ac:dyDescent="0.25">
      <c r="A222" s="19" t="s">
        <v>37</v>
      </c>
      <c r="B222" s="19" t="s">
        <v>434</v>
      </c>
      <c r="C222" s="19" t="s">
        <v>347</v>
      </c>
      <c r="D222" s="19" t="s">
        <v>490</v>
      </c>
      <c r="E222" s="21" t="s">
        <v>489</v>
      </c>
      <c r="F222" s="21" t="s">
        <v>491</v>
      </c>
      <c r="G222" s="22">
        <v>471.3</v>
      </c>
      <c r="H222" s="22">
        <v>473.3</v>
      </c>
      <c r="I222" s="22">
        <f t="shared" si="3"/>
        <v>2</v>
      </c>
    </row>
    <row r="223" spans="1:9" x14ac:dyDescent="0.25">
      <c r="A223" s="19" t="s">
        <v>37</v>
      </c>
      <c r="B223" s="19" t="s">
        <v>434</v>
      </c>
      <c r="C223" s="19" t="s">
        <v>347</v>
      </c>
      <c r="D223" s="19" t="s">
        <v>492</v>
      </c>
      <c r="E223" s="21" t="s">
        <v>491</v>
      </c>
      <c r="F223" s="21" t="s">
        <v>493</v>
      </c>
      <c r="G223" s="22">
        <v>473.3</v>
      </c>
      <c r="H223" s="22">
        <v>508.7</v>
      </c>
      <c r="I223" s="22">
        <f t="shared" si="3"/>
        <v>35.399999999999977</v>
      </c>
    </row>
    <row r="224" spans="1:9" x14ac:dyDescent="0.25">
      <c r="D224" s="25"/>
    </row>
  </sheetData>
  <autoFilter ref="A9:I223" xr:uid="{00000000-0009-0000-0000-000001000000}"/>
  <pageMargins left="0.511811024" right="0.511811024" top="0.78740157499999996" bottom="0.78740157499999996" header="0.31496062000000002" footer="0.31496062000000002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133"/>
  <sheetViews>
    <sheetView showGridLines="0" tabSelected="1" zoomScale="85" zoomScaleNormal="85" workbookViewId="0">
      <pane ySplit="2" topLeftCell="A118" activePane="bottomLeft" state="frozen"/>
      <selection pane="bottomLeft" activeCell="H2" sqref="H2"/>
    </sheetView>
  </sheetViews>
  <sheetFormatPr defaultRowHeight="15" x14ac:dyDescent="0.25"/>
  <cols>
    <col min="1" max="1" width="12.28515625" style="23" customWidth="1"/>
    <col min="2" max="2" width="4.85546875" style="23" bestFit="1" customWidth="1"/>
    <col min="3" max="3" width="8" style="23" customWidth="1"/>
    <col min="4" max="4" width="6" style="23" customWidth="1"/>
    <col min="5" max="5" width="9.42578125" style="23" bestFit="1" customWidth="1"/>
    <col min="6" max="6" width="6.28515625" style="23" customWidth="1"/>
    <col min="7" max="7" width="15.28515625" style="23" bestFit="1" customWidth="1"/>
    <col min="8" max="9" width="30.7109375" style="26" customWidth="1"/>
    <col min="10" max="12" width="8.7109375" style="23" customWidth="1"/>
    <col min="13" max="13" width="10" style="23" bestFit="1" customWidth="1"/>
    <col min="14" max="14" width="7" style="23" bestFit="1" customWidth="1"/>
    <col min="15" max="15" width="14.28515625" style="23" customWidth="1"/>
    <col min="16" max="16" width="14.7109375" style="23" customWidth="1"/>
    <col min="17" max="17" width="8.85546875" style="23" hidden="1" customWidth="1"/>
    <col min="18" max="18" width="11.7109375" style="23" bestFit="1" customWidth="1"/>
    <col min="19" max="19" width="12.85546875" style="23" bestFit="1" customWidth="1"/>
    <col min="20" max="20" width="9.7109375" style="23" bestFit="1" customWidth="1"/>
    <col min="21" max="21" width="10" style="23" bestFit="1" customWidth="1"/>
    <col min="22" max="22" width="13.7109375" style="23" customWidth="1"/>
    <col min="23" max="23" width="2.7109375" style="23" customWidth="1"/>
    <col min="24" max="24" width="6.28515625" style="23" customWidth="1"/>
    <col min="25" max="25" width="8.7109375" style="23" customWidth="1"/>
    <col min="26" max="27" width="10.7109375" style="23" customWidth="1"/>
    <col min="28" max="28" width="12.28515625" style="23" bestFit="1" customWidth="1"/>
    <col min="29" max="29" width="15.85546875" style="23" bestFit="1" customWidth="1"/>
    <col min="30" max="31" width="2.7109375" style="23" customWidth="1"/>
    <col min="32" max="32" width="14.140625" style="23" customWidth="1"/>
    <col min="33" max="33" width="37.5703125" style="23" customWidth="1"/>
    <col min="34" max="34" width="2.7109375" style="23" customWidth="1"/>
    <col min="35" max="16384" width="9.140625" style="23"/>
  </cols>
  <sheetData>
    <row r="1" spans="1:36" ht="15.75" thickBot="1" x14ac:dyDescent="0.3">
      <c r="A1" s="31" t="s">
        <v>502</v>
      </c>
      <c r="H1" s="46" t="s">
        <v>888</v>
      </c>
      <c r="X1" s="31" t="s">
        <v>531</v>
      </c>
    </row>
    <row r="2" spans="1:36" s="1" customFormat="1" ht="45" x14ac:dyDescent="0.25">
      <c r="A2" s="44" t="s">
        <v>496</v>
      </c>
      <c r="B2" s="44" t="s">
        <v>38</v>
      </c>
      <c r="C2" s="44" t="s">
        <v>0</v>
      </c>
      <c r="D2" s="44" t="s">
        <v>503</v>
      </c>
      <c r="E2" s="44" t="s">
        <v>504</v>
      </c>
      <c r="F2" s="44" t="s">
        <v>505</v>
      </c>
      <c r="G2" s="44" t="s">
        <v>506</v>
      </c>
      <c r="H2" s="44" t="s">
        <v>507</v>
      </c>
      <c r="I2" s="44" t="s">
        <v>508</v>
      </c>
      <c r="J2" s="44" t="s">
        <v>43</v>
      </c>
      <c r="K2" s="44" t="s">
        <v>44</v>
      </c>
      <c r="L2" s="44" t="s">
        <v>45</v>
      </c>
      <c r="M2" s="44" t="s">
        <v>509</v>
      </c>
      <c r="N2" s="44" t="s">
        <v>528</v>
      </c>
      <c r="O2" s="44" t="s">
        <v>510</v>
      </c>
      <c r="P2" s="44" t="s">
        <v>511</v>
      </c>
      <c r="Q2" s="44" t="s">
        <v>512</v>
      </c>
      <c r="R2" s="44" t="s">
        <v>513</v>
      </c>
      <c r="S2" s="44" t="s">
        <v>514</v>
      </c>
      <c r="T2" s="44" t="s">
        <v>515</v>
      </c>
      <c r="U2" s="44" t="s">
        <v>516</v>
      </c>
      <c r="V2" s="44" t="s">
        <v>517</v>
      </c>
      <c r="X2" s="44" t="s">
        <v>39</v>
      </c>
      <c r="Y2" s="44" t="s">
        <v>0</v>
      </c>
      <c r="Z2" s="44" t="s">
        <v>535</v>
      </c>
      <c r="AA2" s="44" t="s">
        <v>529</v>
      </c>
      <c r="AB2" s="44" t="s">
        <v>530</v>
      </c>
      <c r="AC2" s="44" t="s">
        <v>845</v>
      </c>
      <c r="AE2" s="32"/>
      <c r="AF2" s="43" t="s">
        <v>500</v>
      </c>
      <c r="AG2" s="33"/>
      <c r="AH2" s="34"/>
    </row>
    <row r="3" spans="1:36" s="25" customFormat="1" ht="30" customHeight="1" x14ac:dyDescent="0.25">
      <c r="A3" s="20" t="s">
        <v>498</v>
      </c>
      <c r="B3" s="20">
        <v>1</v>
      </c>
      <c r="C3" s="20" t="s">
        <v>536</v>
      </c>
      <c r="D3" s="20" t="s">
        <v>532</v>
      </c>
      <c r="E3" s="20" t="s">
        <v>526</v>
      </c>
      <c r="F3" s="20" t="s">
        <v>22</v>
      </c>
      <c r="G3" s="49" t="s">
        <v>537</v>
      </c>
      <c r="H3" s="27" t="s">
        <v>538</v>
      </c>
      <c r="I3" s="27" t="s">
        <v>539</v>
      </c>
      <c r="J3" s="45">
        <v>0</v>
      </c>
      <c r="K3" s="45">
        <v>9.3000000000000007</v>
      </c>
      <c r="L3" s="45">
        <f>ABS(K3-J3)</f>
        <v>9.3000000000000007</v>
      </c>
      <c r="M3" s="45" t="s">
        <v>542</v>
      </c>
      <c r="N3" s="45" t="s">
        <v>543</v>
      </c>
      <c r="O3" s="45"/>
      <c r="P3" s="45" t="s">
        <v>521</v>
      </c>
      <c r="Q3" s="45"/>
      <c r="R3" s="45"/>
      <c r="S3" s="45"/>
      <c r="T3" s="45" t="s">
        <v>521</v>
      </c>
      <c r="U3" s="45" t="s">
        <v>544</v>
      </c>
      <c r="V3" s="20" t="s">
        <v>545</v>
      </c>
      <c r="X3" s="20" t="s">
        <v>532</v>
      </c>
      <c r="Y3" s="20">
        <v>393</v>
      </c>
      <c r="Z3" s="28">
        <f>SUMIFS($L$3:$L$185,$D$3:$D$185,$X3,$C$3:$C$185,$Y3,$A$3:$A$185,"Mantido")</f>
        <v>177.59999999999997</v>
      </c>
      <c r="AA3" s="28">
        <f>SUMIFS($L$3:$L$185,$D$3:$D$185,$X3,$C$3:$C$185,$Y3,$A$3:$A$185,"Novo Trecho")</f>
        <v>12.6</v>
      </c>
      <c r="AB3" s="48">
        <f>SUM(Z3:AA3)</f>
        <v>190.19999999999996</v>
      </c>
      <c r="AC3" s="28">
        <f>SUMIFS($L$3:$L$185,$D$3:$D$185,$X3,$C$3:$C$185,$Y3,$A$3:$A$185,"Urbano Contornado")</f>
        <v>15.300000000000011</v>
      </c>
      <c r="AD3" s="29"/>
      <c r="AE3" s="35"/>
      <c r="AF3" s="51" t="s">
        <v>501</v>
      </c>
      <c r="AG3" s="36" t="s">
        <v>843</v>
      </c>
      <c r="AH3" s="38"/>
      <c r="AI3" s="30"/>
      <c r="AJ3" s="30"/>
    </row>
    <row r="4" spans="1:36" s="25" customFormat="1" ht="30" customHeight="1" x14ac:dyDescent="0.25">
      <c r="A4" s="20" t="s">
        <v>498</v>
      </c>
      <c r="B4" s="20">
        <v>1</v>
      </c>
      <c r="C4" s="20" t="s">
        <v>536</v>
      </c>
      <c r="D4" s="20" t="s">
        <v>532</v>
      </c>
      <c r="E4" s="20" t="s">
        <v>526</v>
      </c>
      <c r="F4" s="20" t="s">
        <v>22</v>
      </c>
      <c r="G4" s="49" t="s">
        <v>540</v>
      </c>
      <c r="H4" s="27" t="s">
        <v>539</v>
      </c>
      <c r="I4" s="27" t="s">
        <v>541</v>
      </c>
      <c r="J4" s="45">
        <v>9.3000000000000007</v>
      </c>
      <c r="K4" s="45">
        <v>12.6</v>
      </c>
      <c r="L4" s="45">
        <f t="shared" ref="L4:L81" si="0">ABS(K4-J4)</f>
        <v>3.2999999999999989</v>
      </c>
      <c r="M4" s="45" t="s">
        <v>519</v>
      </c>
      <c r="N4" s="45"/>
      <c r="O4" s="45"/>
      <c r="P4" s="45" t="s">
        <v>521</v>
      </c>
      <c r="Q4" s="45"/>
      <c r="R4" s="45"/>
      <c r="S4" s="45"/>
      <c r="T4" s="45" t="s">
        <v>521</v>
      </c>
      <c r="U4" s="45" t="s">
        <v>519</v>
      </c>
      <c r="V4" s="20" t="s">
        <v>545</v>
      </c>
      <c r="X4" s="20" t="s">
        <v>61</v>
      </c>
      <c r="Y4" s="20">
        <v>163</v>
      </c>
      <c r="Z4" s="28">
        <f>SUMIFS($L$3:$L$185,$D$3:$D$185,$X4,$C$3:$C$185,$Y4,$A$3:$A$185,"Mantido")</f>
        <v>832.6</v>
      </c>
      <c r="AA4" s="28">
        <f>SUMIFS($L$3:$L$185,$D$3:$D$185,$X4,$C$3:$C$185,$Y4,$A$3:$A$185,"Novo Trecho")</f>
        <v>72.30000000000004</v>
      </c>
      <c r="AB4" s="48">
        <f t="shared" ref="AB4:AB5" si="1">SUM(Z4:AA4)</f>
        <v>904.90000000000009</v>
      </c>
      <c r="AC4" s="28">
        <f>SUMIFS($L$3:$L$185,$D$3:$D$185,$X4,$C$3:$C$185,$Y4,$A$3:$A$185,"Urbano Contornado")</f>
        <v>44.399999999999977</v>
      </c>
      <c r="AD4" s="29"/>
      <c r="AE4" s="35"/>
      <c r="AF4" s="52" t="s">
        <v>839</v>
      </c>
      <c r="AG4" s="36" t="s">
        <v>840</v>
      </c>
      <c r="AH4" s="37"/>
      <c r="AI4" s="30"/>
      <c r="AJ4" s="30"/>
    </row>
    <row r="5" spans="1:36" s="25" customFormat="1" ht="30" customHeight="1" x14ac:dyDescent="0.25">
      <c r="A5" s="20" t="s">
        <v>497</v>
      </c>
      <c r="B5" s="20">
        <v>1</v>
      </c>
      <c r="C5" s="20" t="s">
        <v>536</v>
      </c>
      <c r="D5" s="20" t="s">
        <v>532</v>
      </c>
      <c r="E5" s="20" t="s">
        <v>518</v>
      </c>
      <c r="F5" s="20" t="s">
        <v>522</v>
      </c>
      <c r="G5" s="49" t="s">
        <v>546</v>
      </c>
      <c r="H5" s="27" t="s">
        <v>547</v>
      </c>
      <c r="I5" s="27" t="s">
        <v>534</v>
      </c>
      <c r="J5" s="45">
        <v>105.3</v>
      </c>
      <c r="K5" s="45">
        <v>107.4</v>
      </c>
      <c r="L5" s="45">
        <f t="shared" si="0"/>
        <v>2.1000000000000085</v>
      </c>
      <c r="M5" s="45" t="s">
        <v>519</v>
      </c>
      <c r="N5" s="45"/>
      <c r="O5" s="45" t="s">
        <v>585</v>
      </c>
      <c r="P5" s="45" t="s">
        <v>523</v>
      </c>
      <c r="Q5" s="45"/>
      <c r="R5" s="45"/>
      <c r="S5" s="45"/>
      <c r="T5" s="45" t="s">
        <v>521</v>
      </c>
      <c r="U5" s="45" t="s">
        <v>519</v>
      </c>
      <c r="V5" s="20" t="s">
        <v>545</v>
      </c>
      <c r="X5" s="20" t="s">
        <v>61</v>
      </c>
      <c r="Y5" s="20">
        <v>70</v>
      </c>
      <c r="Z5" s="28">
        <f>SUMIFS($L$3:$L$185,$D$3:$D$185,$X5,$C$3:$C$185,$Y5,$A$3:$A$185,"Mantido")</f>
        <v>28.099999999999966</v>
      </c>
      <c r="AA5" s="28">
        <f>SUMIFS($L$3:$L$185,$D$3:$D$185,$X5,$C$3:$C$185,$Y5,$A$3:$A$185,"Novo Trecho")</f>
        <v>435.2</v>
      </c>
      <c r="AB5" s="48">
        <f t="shared" si="1"/>
        <v>463.29999999999995</v>
      </c>
      <c r="AC5" s="28">
        <f>SUMIFS($L$3:$L$185,$D$3:$D$185,$X5,$C$3:$C$185,$Y5,$A$3:$A$185,"Urbano Contornado")</f>
        <v>6.7</v>
      </c>
      <c r="AD5" s="29"/>
      <c r="AE5" s="35"/>
      <c r="AF5" s="53" t="s">
        <v>841</v>
      </c>
      <c r="AG5" s="36" t="s">
        <v>842</v>
      </c>
      <c r="AH5" s="37"/>
      <c r="AI5" s="30"/>
      <c r="AJ5" s="30"/>
    </row>
    <row r="6" spans="1:36" s="25" customFormat="1" ht="30" customHeight="1" thickBot="1" x14ac:dyDescent="0.3">
      <c r="A6" s="20" t="s">
        <v>497</v>
      </c>
      <c r="B6" s="20">
        <v>1</v>
      </c>
      <c r="C6" s="20" t="s">
        <v>536</v>
      </c>
      <c r="D6" s="20" t="s">
        <v>532</v>
      </c>
      <c r="E6" s="20" t="s">
        <v>518</v>
      </c>
      <c r="F6" s="20" t="s">
        <v>22</v>
      </c>
      <c r="G6" s="49" t="s">
        <v>548</v>
      </c>
      <c r="H6" s="27" t="s">
        <v>534</v>
      </c>
      <c r="I6" s="27" t="s">
        <v>549</v>
      </c>
      <c r="J6" s="45">
        <v>107.4</v>
      </c>
      <c r="K6" s="45">
        <v>127.8</v>
      </c>
      <c r="L6" s="45">
        <f t="shared" si="0"/>
        <v>20.399999999999991</v>
      </c>
      <c r="M6" s="45" t="s">
        <v>519</v>
      </c>
      <c r="N6" s="45"/>
      <c r="O6" s="45"/>
      <c r="P6" s="45" t="s">
        <v>523</v>
      </c>
      <c r="Q6" s="45"/>
      <c r="R6" s="45"/>
      <c r="S6" s="45"/>
      <c r="T6" s="45" t="s">
        <v>521</v>
      </c>
      <c r="U6" s="45" t="s">
        <v>519</v>
      </c>
      <c r="V6" s="20" t="s">
        <v>545</v>
      </c>
      <c r="X6" s="20" t="s">
        <v>282</v>
      </c>
      <c r="Y6" s="20">
        <v>70</v>
      </c>
      <c r="Z6" s="28">
        <f>SUMIFS($L$3:$L$185,$D$3:$D$185,$X6,$C$3:$C$185,$Y6,$A$3:$A$185,"Mantido")</f>
        <v>0</v>
      </c>
      <c r="AA6" s="28">
        <f>SUMIFS($L$3:$L$185,$D$3:$D$185,$X6,$C$3:$C$185,$Y6,$A$3:$A$185,"Novo Trecho")</f>
        <v>6.2999999999999989</v>
      </c>
      <c r="AB6" s="48">
        <f t="shared" ref="AB6" si="2">SUM(Z6:AA6)</f>
        <v>6.2999999999999989</v>
      </c>
      <c r="AC6" s="28">
        <f>SUMIFS($L$3:$L$185,$D$3:$D$185,$X6,$C$3:$C$185,$Y6,$A$3:$A$185,"Urbano Contornado")</f>
        <v>0</v>
      </c>
      <c r="AE6" s="39"/>
      <c r="AF6" s="40"/>
      <c r="AG6" s="41"/>
      <c r="AH6" s="42"/>
    </row>
    <row r="7" spans="1:36" s="25" customFormat="1" ht="30" customHeight="1" x14ac:dyDescent="0.25">
      <c r="A7" s="20" t="s">
        <v>497</v>
      </c>
      <c r="B7" s="20">
        <v>1</v>
      </c>
      <c r="C7" s="20" t="s">
        <v>536</v>
      </c>
      <c r="D7" s="20" t="s">
        <v>532</v>
      </c>
      <c r="E7" s="20" t="s">
        <v>518</v>
      </c>
      <c r="F7" s="20" t="s">
        <v>22</v>
      </c>
      <c r="G7" s="49" t="s">
        <v>550</v>
      </c>
      <c r="H7" s="27" t="s">
        <v>549</v>
      </c>
      <c r="I7" s="27" t="s">
        <v>551</v>
      </c>
      <c r="J7" s="45">
        <v>127.8</v>
      </c>
      <c r="K7" s="45">
        <v>135.5</v>
      </c>
      <c r="L7" s="45">
        <f t="shared" si="0"/>
        <v>7.7000000000000028</v>
      </c>
      <c r="M7" s="45" t="s">
        <v>519</v>
      </c>
      <c r="N7" s="45"/>
      <c r="O7" s="45"/>
      <c r="P7" s="45" t="s">
        <v>523</v>
      </c>
      <c r="Q7" s="45"/>
      <c r="R7" s="45"/>
      <c r="S7" s="45"/>
      <c r="T7" s="45" t="s">
        <v>521</v>
      </c>
      <c r="U7" s="45" t="s">
        <v>519</v>
      </c>
      <c r="V7" s="20" t="s">
        <v>545</v>
      </c>
      <c r="X7" s="58" t="s">
        <v>499</v>
      </c>
      <c r="Y7" s="58"/>
      <c r="Z7" s="47">
        <f>SUM(Z3:Z6)</f>
        <v>1038.3</v>
      </c>
      <c r="AA7" s="47">
        <f>SUM(AA3:AA6)</f>
        <v>526.4</v>
      </c>
      <c r="AB7" s="47">
        <f>SUM(AB3:AB6)</f>
        <v>1564.7</v>
      </c>
      <c r="AC7" s="47">
        <f>SUM(AC3:AC6)</f>
        <v>66.399999999999991</v>
      </c>
    </row>
    <row r="8" spans="1:36" s="25" customFormat="1" ht="30" customHeight="1" x14ac:dyDescent="0.25">
      <c r="A8" s="20" t="s">
        <v>497</v>
      </c>
      <c r="B8" s="20">
        <v>1</v>
      </c>
      <c r="C8" s="20" t="s">
        <v>536</v>
      </c>
      <c r="D8" s="20" t="s">
        <v>532</v>
      </c>
      <c r="E8" s="20" t="s">
        <v>518</v>
      </c>
      <c r="F8" s="20" t="s">
        <v>22</v>
      </c>
      <c r="G8" s="49" t="s">
        <v>552</v>
      </c>
      <c r="H8" s="27" t="s">
        <v>551</v>
      </c>
      <c r="I8" s="27" t="s">
        <v>553</v>
      </c>
      <c r="J8" s="45">
        <v>135.5</v>
      </c>
      <c r="K8" s="45">
        <v>168.9</v>
      </c>
      <c r="L8" s="45">
        <f t="shared" si="0"/>
        <v>33.400000000000006</v>
      </c>
      <c r="M8" s="45" t="s">
        <v>519</v>
      </c>
      <c r="N8" s="45"/>
      <c r="O8" s="45"/>
      <c r="P8" s="45" t="s">
        <v>523</v>
      </c>
      <c r="Q8" s="45"/>
      <c r="R8" s="45"/>
      <c r="S8" s="45"/>
      <c r="T8" s="45" t="s">
        <v>521</v>
      </c>
      <c r="U8" s="45" t="s">
        <v>519</v>
      </c>
      <c r="V8" s="20" t="s">
        <v>545</v>
      </c>
      <c r="X8"/>
      <c r="Y8"/>
      <c r="Z8"/>
      <c r="AA8"/>
      <c r="AB8"/>
      <c r="AC8"/>
    </row>
    <row r="9" spans="1:36" s="25" customFormat="1" ht="30" customHeight="1" x14ac:dyDescent="0.25">
      <c r="A9" s="20" t="s">
        <v>497</v>
      </c>
      <c r="B9" s="20">
        <v>1</v>
      </c>
      <c r="C9" s="20" t="s">
        <v>536</v>
      </c>
      <c r="D9" s="20" t="s">
        <v>532</v>
      </c>
      <c r="E9" s="20" t="s">
        <v>518</v>
      </c>
      <c r="F9" s="20" t="s">
        <v>522</v>
      </c>
      <c r="G9" s="49" t="s">
        <v>554</v>
      </c>
      <c r="H9" s="27" t="s">
        <v>553</v>
      </c>
      <c r="I9" s="27" t="s">
        <v>555</v>
      </c>
      <c r="J9" s="45">
        <v>168.9</v>
      </c>
      <c r="K9" s="45">
        <v>169.7</v>
      </c>
      <c r="L9" s="45">
        <f t="shared" si="0"/>
        <v>0.79999999999998295</v>
      </c>
      <c r="M9" s="45" t="s">
        <v>527</v>
      </c>
      <c r="N9" s="45"/>
      <c r="O9" s="45" t="s">
        <v>586</v>
      </c>
      <c r="P9" s="45" t="s">
        <v>523</v>
      </c>
      <c r="Q9" s="45"/>
      <c r="R9" s="45"/>
      <c r="S9" s="45"/>
      <c r="T9" s="45" t="s">
        <v>521</v>
      </c>
      <c r="U9" s="45" t="s">
        <v>519</v>
      </c>
      <c r="V9" s="20" t="s">
        <v>545</v>
      </c>
      <c r="AD9" s="29"/>
    </row>
    <row r="10" spans="1:36" s="25" customFormat="1" ht="30" customHeight="1" x14ac:dyDescent="0.25">
      <c r="A10" s="20" t="s">
        <v>497</v>
      </c>
      <c r="B10" s="20">
        <v>1</v>
      </c>
      <c r="C10" s="20" t="s">
        <v>536</v>
      </c>
      <c r="D10" s="20" t="s">
        <v>532</v>
      </c>
      <c r="E10" s="20" t="s">
        <v>518</v>
      </c>
      <c r="F10" s="20" t="s">
        <v>22</v>
      </c>
      <c r="G10" s="49" t="s">
        <v>556</v>
      </c>
      <c r="H10" s="27" t="s">
        <v>555</v>
      </c>
      <c r="I10" s="27" t="s">
        <v>557</v>
      </c>
      <c r="J10" s="45">
        <v>169.7</v>
      </c>
      <c r="K10" s="45">
        <v>177.9</v>
      </c>
      <c r="L10" s="45">
        <f t="shared" si="0"/>
        <v>8.2000000000000171</v>
      </c>
      <c r="M10" s="45" t="s">
        <v>519</v>
      </c>
      <c r="N10" s="45"/>
      <c r="O10" s="45"/>
      <c r="P10" s="45" t="s">
        <v>523</v>
      </c>
      <c r="Q10" s="45"/>
      <c r="R10" s="45"/>
      <c r="S10" s="45"/>
      <c r="T10" s="45" t="s">
        <v>521</v>
      </c>
      <c r="U10" s="45" t="s">
        <v>519</v>
      </c>
      <c r="V10" s="20" t="s">
        <v>545</v>
      </c>
      <c r="X10"/>
      <c r="Y10"/>
      <c r="Z10"/>
      <c r="AA10"/>
      <c r="AB10"/>
      <c r="AC10"/>
      <c r="AD10" s="29"/>
    </row>
    <row r="11" spans="1:36" s="25" customFormat="1" ht="30" customHeight="1" x14ac:dyDescent="0.25">
      <c r="A11" s="20" t="s">
        <v>497</v>
      </c>
      <c r="B11" s="20">
        <v>1</v>
      </c>
      <c r="C11" s="20" t="s">
        <v>536</v>
      </c>
      <c r="D11" s="20" t="s">
        <v>532</v>
      </c>
      <c r="E11" s="20" t="s">
        <v>518</v>
      </c>
      <c r="F11" s="20" t="s">
        <v>22</v>
      </c>
      <c r="G11" s="49" t="s">
        <v>558</v>
      </c>
      <c r="H11" s="27" t="s">
        <v>557</v>
      </c>
      <c r="I11" s="27" t="s">
        <v>559</v>
      </c>
      <c r="J11" s="45">
        <v>177.9</v>
      </c>
      <c r="K11" s="45">
        <v>178.5</v>
      </c>
      <c r="L11" s="45">
        <f t="shared" si="0"/>
        <v>0.59999999999999432</v>
      </c>
      <c r="M11" s="45" t="s">
        <v>519</v>
      </c>
      <c r="N11" s="45"/>
      <c r="O11" s="45"/>
      <c r="P11" s="45" t="s">
        <v>523</v>
      </c>
      <c r="Q11" s="45"/>
      <c r="R11" s="45"/>
      <c r="S11" s="45"/>
      <c r="T11" s="45" t="s">
        <v>521</v>
      </c>
      <c r="U11" s="45" t="s">
        <v>519</v>
      </c>
      <c r="V11" s="20" t="s">
        <v>545</v>
      </c>
      <c r="X11"/>
      <c r="Y11"/>
      <c r="Z11"/>
      <c r="AA11"/>
      <c r="AB11"/>
      <c r="AC11"/>
      <c r="AD11" s="29"/>
    </row>
    <row r="12" spans="1:36" s="25" customFormat="1" ht="30" customHeight="1" x14ac:dyDescent="0.25">
      <c r="A12" s="20" t="s">
        <v>497</v>
      </c>
      <c r="B12" s="20">
        <v>1</v>
      </c>
      <c r="C12" s="20" t="s">
        <v>536</v>
      </c>
      <c r="D12" s="20" t="s">
        <v>532</v>
      </c>
      <c r="E12" s="20" t="s">
        <v>518</v>
      </c>
      <c r="F12" s="20" t="s">
        <v>22</v>
      </c>
      <c r="G12" s="49" t="s">
        <v>560</v>
      </c>
      <c r="H12" s="27" t="s">
        <v>559</v>
      </c>
      <c r="I12" s="27" t="s">
        <v>561</v>
      </c>
      <c r="J12" s="45">
        <v>178.5</v>
      </c>
      <c r="K12" s="45">
        <v>185.3</v>
      </c>
      <c r="L12" s="45">
        <f t="shared" si="0"/>
        <v>6.8000000000000114</v>
      </c>
      <c r="M12" s="45" t="s">
        <v>519</v>
      </c>
      <c r="N12" s="45"/>
      <c r="O12" s="45"/>
      <c r="P12" s="45" t="s">
        <v>523</v>
      </c>
      <c r="Q12" s="45"/>
      <c r="R12" s="45"/>
      <c r="S12" s="45"/>
      <c r="T12" s="45" t="s">
        <v>521</v>
      </c>
      <c r="U12" s="45" t="s">
        <v>519</v>
      </c>
      <c r="V12" s="20" t="s">
        <v>545</v>
      </c>
      <c r="X12"/>
      <c r="Y12"/>
      <c r="Z12"/>
      <c r="AA12"/>
      <c r="AB12"/>
      <c r="AC12"/>
    </row>
    <row r="13" spans="1:36" s="25" customFormat="1" ht="30" customHeight="1" x14ac:dyDescent="0.25">
      <c r="A13" s="20" t="s">
        <v>497</v>
      </c>
      <c r="B13" s="20">
        <v>1</v>
      </c>
      <c r="C13" s="20" t="s">
        <v>536</v>
      </c>
      <c r="D13" s="20" t="s">
        <v>532</v>
      </c>
      <c r="E13" s="20" t="s">
        <v>518</v>
      </c>
      <c r="F13" s="20" t="s">
        <v>22</v>
      </c>
      <c r="G13" s="49" t="s">
        <v>562</v>
      </c>
      <c r="H13" s="27" t="s">
        <v>561</v>
      </c>
      <c r="I13" s="27" t="s">
        <v>563</v>
      </c>
      <c r="J13" s="45">
        <v>185.3</v>
      </c>
      <c r="K13" s="45">
        <v>204.7</v>
      </c>
      <c r="L13" s="45">
        <f t="shared" si="0"/>
        <v>19.399999999999977</v>
      </c>
      <c r="M13" s="45" t="s">
        <v>519</v>
      </c>
      <c r="N13" s="45"/>
      <c r="O13" s="45"/>
      <c r="P13" s="45" t="s">
        <v>523</v>
      </c>
      <c r="Q13" s="45"/>
      <c r="R13" s="45"/>
      <c r="S13" s="45"/>
      <c r="T13" s="45" t="s">
        <v>521</v>
      </c>
      <c r="U13" s="45" t="s">
        <v>519</v>
      </c>
      <c r="V13" s="20" t="s">
        <v>545</v>
      </c>
      <c r="X13"/>
      <c r="Y13"/>
      <c r="Z13"/>
      <c r="AA13"/>
      <c r="AB13"/>
      <c r="AC13"/>
    </row>
    <row r="14" spans="1:36" s="25" customFormat="1" ht="30" customHeight="1" x14ac:dyDescent="0.25">
      <c r="A14" s="20" t="s">
        <v>497</v>
      </c>
      <c r="B14" s="20">
        <v>1</v>
      </c>
      <c r="C14" s="20" t="s">
        <v>536</v>
      </c>
      <c r="D14" s="20" t="s">
        <v>532</v>
      </c>
      <c r="E14" s="20" t="s">
        <v>518</v>
      </c>
      <c r="F14" s="20" t="s">
        <v>22</v>
      </c>
      <c r="G14" s="49" t="s">
        <v>564</v>
      </c>
      <c r="H14" s="27" t="s">
        <v>563</v>
      </c>
      <c r="I14" s="27" t="s">
        <v>565</v>
      </c>
      <c r="J14" s="45">
        <v>204.7</v>
      </c>
      <c r="K14" s="45">
        <v>208.3</v>
      </c>
      <c r="L14" s="45">
        <f t="shared" si="0"/>
        <v>3.6000000000000227</v>
      </c>
      <c r="M14" s="45" t="s">
        <v>519</v>
      </c>
      <c r="N14" s="45"/>
      <c r="O14" s="45"/>
      <c r="P14" s="45" t="s">
        <v>523</v>
      </c>
      <c r="Q14" s="45"/>
      <c r="R14" s="45"/>
      <c r="S14" s="45"/>
      <c r="T14" s="45" t="s">
        <v>521</v>
      </c>
      <c r="U14" s="45" t="s">
        <v>519</v>
      </c>
      <c r="V14" s="20" t="s">
        <v>545</v>
      </c>
      <c r="X14"/>
      <c r="Y14"/>
      <c r="Z14"/>
      <c r="AA14"/>
      <c r="AB14"/>
      <c r="AC14"/>
    </row>
    <row r="15" spans="1:36" s="25" customFormat="1" ht="30" customHeight="1" x14ac:dyDescent="0.25">
      <c r="A15" s="20" t="s">
        <v>497</v>
      </c>
      <c r="B15" s="20">
        <v>1</v>
      </c>
      <c r="C15" s="20" t="s">
        <v>536</v>
      </c>
      <c r="D15" s="20" t="s">
        <v>532</v>
      </c>
      <c r="E15" s="20" t="s">
        <v>518</v>
      </c>
      <c r="F15" s="20" t="s">
        <v>22</v>
      </c>
      <c r="G15" s="49" t="s">
        <v>566</v>
      </c>
      <c r="H15" s="27" t="s">
        <v>565</v>
      </c>
      <c r="I15" s="27" t="s">
        <v>567</v>
      </c>
      <c r="J15" s="45">
        <v>208.3</v>
      </c>
      <c r="K15" s="45">
        <v>221.8</v>
      </c>
      <c r="L15" s="45">
        <f t="shared" si="0"/>
        <v>13.5</v>
      </c>
      <c r="M15" s="45" t="s">
        <v>519</v>
      </c>
      <c r="N15" s="45"/>
      <c r="O15" s="45"/>
      <c r="P15" s="45" t="s">
        <v>523</v>
      </c>
      <c r="Q15" s="45"/>
      <c r="R15" s="45"/>
      <c r="S15" s="45"/>
      <c r="T15" s="45" t="s">
        <v>521</v>
      </c>
      <c r="U15" s="45" t="s">
        <v>519</v>
      </c>
      <c r="V15" s="20" t="s">
        <v>545</v>
      </c>
      <c r="X15"/>
      <c r="Y15"/>
      <c r="Z15"/>
      <c r="AA15"/>
      <c r="AB15"/>
      <c r="AC15"/>
    </row>
    <row r="16" spans="1:36" s="25" customFormat="1" ht="30" customHeight="1" x14ac:dyDescent="0.25">
      <c r="A16" s="20" t="s">
        <v>497</v>
      </c>
      <c r="B16" s="20">
        <v>1</v>
      </c>
      <c r="C16" s="20" t="s">
        <v>536</v>
      </c>
      <c r="D16" s="20" t="s">
        <v>532</v>
      </c>
      <c r="E16" s="20" t="s">
        <v>518</v>
      </c>
      <c r="F16" s="20" t="s">
        <v>22</v>
      </c>
      <c r="G16" s="49" t="s">
        <v>568</v>
      </c>
      <c r="H16" s="27" t="s">
        <v>567</v>
      </c>
      <c r="I16" s="27" t="s">
        <v>569</v>
      </c>
      <c r="J16" s="45">
        <v>221.8</v>
      </c>
      <c r="K16" s="45">
        <v>238.2</v>
      </c>
      <c r="L16" s="45">
        <f t="shared" si="0"/>
        <v>16.399999999999977</v>
      </c>
      <c r="M16" s="45" t="s">
        <v>519</v>
      </c>
      <c r="N16" s="45"/>
      <c r="O16" s="45"/>
      <c r="P16" s="45" t="s">
        <v>523</v>
      </c>
      <c r="Q16" s="45"/>
      <c r="R16" s="45"/>
      <c r="S16" s="45"/>
      <c r="T16" s="45" t="s">
        <v>521</v>
      </c>
      <c r="U16" s="45" t="s">
        <v>519</v>
      </c>
      <c r="V16" s="20" t="s">
        <v>545</v>
      </c>
      <c r="X16"/>
      <c r="Y16"/>
      <c r="Z16"/>
      <c r="AA16"/>
      <c r="AB16"/>
      <c r="AC16"/>
    </row>
    <row r="17" spans="1:32" s="25" customFormat="1" ht="30" customHeight="1" x14ac:dyDescent="0.25">
      <c r="A17" s="20" t="s">
        <v>497</v>
      </c>
      <c r="B17" s="20">
        <v>1</v>
      </c>
      <c r="C17" s="20" t="s">
        <v>536</v>
      </c>
      <c r="D17" s="20" t="s">
        <v>532</v>
      </c>
      <c r="E17" s="20" t="s">
        <v>518</v>
      </c>
      <c r="F17" s="20" t="s">
        <v>22</v>
      </c>
      <c r="G17" s="49" t="s">
        <v>570</v>
      </c>
      <c r="H17" s="27" t="s">
        <v>569</v>
      </c>
      <c r="I17" s="27" t="s">
        <v>571</v>
      </c>
      <c r="J17" s="45">
        <v>238.2</v>
      </c>
      <c r="K17" s="45">
        <v>242.7</v>
      </c>
      <c r="L17" s="45">
        <f t="shared" si="0"/>
        <v>4.5</v>
      </c>
      <c r="M17" s="45" t="s">
        <v>519</v>
      </c>
      <c r="N17" s="45"/>
      <c r="O17" s="45"/>
      <c r="P17" s="45" t="s">
        <v>523</v>
      </c>
      <c r="Q17" s="45"/>
      <c r="R17" s="45"/>
      <c r="S17" s="45"/>
      <c r="T17" s="45" t="s">
        <v>521</v>
      </c>
      <c r="U17" s="45" t="s">
        <v>519</v>
      </c>
      <c r="V17" s="20" t="s">
        <v>545</v>
      </c>
      <c r="X17"/>
      <c r="Y17"/>
      <c r="Z17"/>
      <c r="AA17"/>
      <c r="AB17"/>
      <c r="AC17"/>
    </row>
    <row r="18" spans="1:32" s="25" customFormat="1" ht="30" customHeight="1" x14ac:dyDescent="0.25">
      <c r="A18" s="20" t="s">
        <v>497</v>
      </c>
      <c r="B18" s="20">
        <v>1</v>
      </c>
      <c r="C18" s="20" t="s">
        <v>536</v>
      </c>
      <c r="D18" s="20" t="s">
        <v>532</v>
      </c>
      <c r="E18" s="20" t="s">
        <v>518</v>
      </c>
      <c r="F18" s="20" t="s">
        <v>22</v>
      </c>
      <c r="G18" s="49" t="s">
        <v>572</v>
      </c>
      <c r="H18" s="27" t="s">
        <v>571</v>
      </c>
      <c r="I18" s="27" t="s">
        <v>573</v>
      </c>
      <c r="J18" s="45">
        <v>242.7</v>
      </c>
      <c r="K18" s="45">
        <v>259.7</v>
      </c>
      <c r="L18" s="45">
        <f t="shared" si="0"/>
        <v>17</v>
      </c>
      <c r="M18" s="45" t="s">
        <v>519</v>
      </c>
      <c r="N18" s="45"/>
      <c r="O18" s="45"/>
      <c r="P18" s="45" t="s">
        <v>523</v>
      </c>
      <c r="Q18" s="45"/>
      <c r="R18" s="45"/>
      <c r="S18" s="45"/>
      <c r="T18" s="45" t="s">
        <v>521</v>
      </c>
      <c r="U18" s="45" t="s">
        <v>519</v>
      </c>
      <c r="V18" s="20" t="s">
        <v>545</v>
      </c>
      <c r="X18"/>
      <c r="Y18"/>
      <c r="Z18"/>
      <c r="AA18"/>
      <c r="AB18"/>
      <c r="AC18"/>
    </row>
    <row r="19" spans="1:32" s="25" customFormat="1" ht="30" customHeight="1" x14ac:dyDescent="0.25">
      <c r="A19" s="20" t="s">
        <v>497</v>
      </c>
      <c r="B19" s="20">
        <v>1</v>
      </c>
      <c r="C19" s="20" t="s">
        <v>536</v>
      </c>
      <c r="D19" s="20" t="s">
        <v>532</v>
      </c>
      <c r="E19" s="20" t="s">
        <v>518</v>
      </c>
      <c r="F19" s="20" t="s">
        <v>22</v>
      </c>
      <c r="G19" s="49" t="s">
        <v>574</v>
      </c>
      <c r="H19" s="27" t="s">
        <v>573</v>
      </c>
      <c r="I19" s="27" t="s">
        <v>575</v>
      </c>
      <c r="J19" s="45">
        <v>259.7</v>
      </c>
      <c r="K19" s="45">
        <v>272.3</v>
      </c>
      <c r="L19" s="45">
        <f t="shared" si="0"/>
        <v>12.600000000000023</v>
      </c>
      <c r="M19" s="45" t="s">
        <v>519</v>
      </c>
      <c r="N19" s="45"/>
      <c r="O19" s="45"/>
      <c r="P19" s="45" t="s">
        <v>523</v>
      </c>
      <c r="Q19" s="45"/>
      <c r="R19" s="45"/>
      <c r="S19" s="45"/>
      <c r="T19" s="45" t="s">
        <v>521</v>
      </c>
      <c r="U19" s="45" t="s">
        <v>519</v>
      </c>
      <c r="V19" s="20" t="s">
        <v>545</v>
      </c>
      <c r="X19"/>
      <c r="Y19"/>
      <c r="Z19"/>
      <c r="AA19"/>
      <c r="AB19"/>
      <c r="AC19"/>
    </row>
    <row r="20" spans="1:32" s="25" customFormat="1" ht="30" customHeight="1" x14ac:dyDescent="0.25">
      <c r="A20" s="20" t="s">
        <v>497</v>
      </c>
      <c r="B20" s="20">
        <v>1</v>
      </c>
      <c r="C20" s="20" t="s">
        <v>536</v>
      </c>
      <c r="D20" s="20" t="s">
        <v>532</v>
      </c>
      <c r="E20" s="20" t="s">
        <v>518</v>
      </c>
      <c r="F20" s="20" t="s">
        <v>22</v>
      </c>
      <c r="G20" s="49" t="s">
        <v>846</v>
      </c>
      <c r="H20" s="27" t="s">
        <v>575</v>
      </c>
      <c r="I20" s="27" t="s">
        <v>538</v>
      </c>
      <c r="J20" s="45">
        <v>272.3</v>
      </c>
      <c r="K20" s="45">
        <v>282.89999999999998</v>
      </c>
      <c r="L20" s="45">
        <f>ABS(K20-J20)</f>
        <v>10.599999999999966</v>
      </c>
      <c r="M20" s="45" t="s">
        <v>519</v>
      </c>
      <c r="N20" s="45"/>
      <c r="O20" s="45"/>
      <c r="P20" s="45" t="s">
        <v>523</v>
      </c>
      <c r="Q20" s="45"/>
      <c r="R20" s="45"/>
      <c r="S20" s="45"/>
      <c r="T20" s="45" t="s">
        <v>521</v>
      </c>
      <c r="U20" s="45" t="s">
        <v>519</v>
      </c>
      <c r="V20" s="20" t="s">
        <v>545</v>
      </c>
      <c r="X20"/>
      <c r="Y20"/>
      <c r="Z20"/>
      <c r="AA20"/>
      <c r="AB20"/>
      <c r="AC20"/>
    </row>
    <row r="21" spans="1:32" s="25" customFormat="1" ht="30" customHeight="1" x14ac:dyDescent="0.25">
      <c r="A21" s="54" t="s">
        <v>844</v>
      </c>
      <c r="B21" s="54">
        <v>1</v>
      </c>
      <c r="C21" s="54" t="s">
        <v>536</v>
      </c>
      <c r="D21" s="54" t="s">
        <v>532</v>
      </c>
      <c r="E21" s="54" t="s">
        <v>518</v>
      </c>
      <c r="F21" s="54" t="s">
        <v>22</v>
      </c>
      <c r="G21" s="55" t="s">
        <v>847</v>
      </c>
      <c r="H21" s="56" t="s">
        <v>538</v>
      </c>
      <c r="I21" s="56" t="s">
        <v>576</v>
      </c>
      <c r="J21" s="57">
        <v>282.89999999999998</v>
      </c>
      <c r="K21" s="57">
        <v>288.60000000000002</v>
      </c>
      <c r="L21" s="57">
        <f t="shared" si="0"/>
        <v>5.7000000000000455</v>
      </c>
      <c r="M21" s="57" t="s">
        <v>519</v>
      </c>
      <c r="N21" s="57"/>
      <c r="O21" s="57"/>
      <c r="P21" s="57" t="s">
        <v>523</v>
      </c>
      <c r="Q21" s="57"/>
      <c r="R21" s="57"/>
      <c r="S21" s="57"/>
      <c r="T21" s="57" t="s">
        <v>521</v>
      </c>
      <c r="U21" s="57" t="s">
        <v>519</v>
      </c>
      <c r="V21" s="54" t="s">
        <v>545</v>
      </c>
      <c r="X21"/>
      <c r="Y21"/>
      <c r="Z21"/>
      <c r="AA21"/>
      <c r="AB21"/>
      <c r="AC21"/>
    </row>
    <row r="22" spans="1:32" s="25" customFormat="1" ht="30" customHeight="1" x14ac:dyDescent="0.25">
      <c r="A22" s="54" t="s">
        <v>844</v>
      </c>
      <c r="B22" s="54">
        <v>1</v>
      </c>
      <c r="C22" s="54" t="s">
        <v>536</v>
      </c>
      <c r="D22" s="54" t="s">
        <v>532</v>
      </c>
      <c r="E22" s="54" t="s">
        <v>518</v>
      </c>
      <c r="F22" s="54" t="s">
        <v>22</v>
      </c>
      <c r="G22" s="55" t="s">
        <v>577</v>
      </c>
      <c r="H22" s="56" t="s">
        <v>576</v>
      </c>
      <c r="I22" s="56" t="s">
        <v>578</v>
      </c>
      <c r="J22" s="57">
        <v>288.60000000000002</v>
      </c>
      <c r="K22" s="57">
        <v>290.2</v>
      </c>
      <c r="L22" s="57">
        <f t="shared" si="0"/>
        <v>1.5999999999999659</v>
      </c>
      <c r="M22" s="57" t="s">
        <v>519</v>
      </c>
      <c r="N22" s="57"/>
      <c r="O22" s="57"/>
      <c r="P22" s="57" t="s">
        <v>521</v>
      </c>
      <c r="Q22" s="57"/>
      <c r="R22" s="57"/>
      <c r="S22" s="57"/>
      <c r="T22" s="57" t="s">
        <v>521</v>
      </c>
      <c r="U22" s="57" t="s">
        <v>519</v>
      </c>
      <c r="V22" s="54" t="s">
        <v>545</v>
      </c>
      <c r="X22"/>
      <c r="Y22"/>
      <c r="Z22"/>
      <c r="AA22"/>
      <c r="AB22"/>
      <c r="AC22"/>
    </row>
    <row r="23" spans="1:32" s="25" customFormat="1" ht="30" customHeight="1" x14ac:dyDescent="0.25">
      <c r="A23" s="54" t="s">
        <v>844</v>
      </c>
      <c r="B23" s="54">
        <v>1</v>
      </c>
      <c r="C23" s="54" t="s">
        <v>536</v>
      </c>
      <c r="D23" s="54" t="s">
        <v>532</v>
      </c>
      <c r="E23" s="54" t="s">
        <v>518</v>
      </c>
      <c r="F23" s="54" t="s">
        <v>22</v>
      </c>
      <c r="G23" s="55" t="s">
        <v>579</v>
      </c>
      <c r="H23" s="56" t="s">
        <v>578</v>
      </c>
      <c r="I23" s="56" t="s">
        <v>151</v>
      </c>
      <c r="J23" s="57">
        <v>290.2</v>
      </c>
      <c r="K23" s="57">
        <v>291.10000000000002</v>
      </c>
      <c r="L23" s="57">
        <f t="shared" si="0"/>
        <v>0.90000000000003411</v>
      </c>
      <c r="M23" s="57" t="s">
        <v>519</v>
      </c>
      <c r="N23" s="57"/>
      <c r="O23" s="57" t="s">
        <v>587</v>
      </c>
      <c r="P23" s="57" t="s">
        <v>521</v>
      </c>
      <c r="Q23" s="57"/>
      <c r="R23" s="57"/>
      <c r="S23" s="57"/>
      <c r="T23" s="57" t="s">
        <v>521</v>
      </c>
      <c r="U23" s="57" t="s">
        <v>519</v>
      </c>
      <c r="V23" s="54" t="s">
        <v>545</v>
      </c>
      <c r="X23"/>
      <c r="Y23"/>
      <c r="Z23"/>
      <c r="AA23"/>
      <c r="AB23"/>
      <c r="AC23"/>
    </row>
    <row r="24" spans="1:32" s="25" customFormat="1" ht="30" customHeight="1" x14ac:dyDescent="0.25">
      <c r="A24" s="54" t="s">
        <v>844</v>
      </c>
      <c r="B24" s="54">
        <v>1</v>
      </c>
      <c r="C24" s="54" t="s">
        <v>536</v>
      </c>
      <c r="D24" s="54" t="s">
        <v>532</v>
      </c>
      <c r="E24" s="54" t="s">
        <v>518</v>
      </c>
      <c r="F24" s="54" t="s">
        <v>22</v>
      </c>
      <c r="G24" s="55" t="s">
        <v>580</v>
      </c>
      <c r="H24" s="56" t="s">
        <v>151</v>
      </c>
      <c r="I24" s="56" t="s">
        <v>581</v>
      </c>
      <c r="J24" s="57">
        <v>291.10000000000002</v>
      </c>
      <c r="K24" s="57">
        <v>294.5</v>
      </c>
      <c r="L24" s="57">
        <f t="shared" si="0"/>
        <v>3.3999999999999773</v>
      </c>
      <c r="M24" s="57" t="s">
        <v>527</v>
      </c>
      <c r="N24" s="57"/>
      <c r="O24" s="57" t="s">
        <v>588</v>
      </c>
      <c r="P24" s="57" t="s">
        <v>521</v>
      </c>
      <c r="Q24" s="57"/>
      <c r="R24" s="57"/>
      <c r="S24" s="57"/>
      <c r="T24" s="57" t="s">
        <v>521</v>
      </c>
      <c r="U24" s="57" t="s">
        <v>519</v>
      </c>
      <c r="V24" s="54" t="s">
        <v>545</v>
      </c>
      <c r="X24"/>
      <c r="Y24"/>
      <c r="Z24"/>
      <c r="AA24"/>
      <c r="AB24"/>
      <c r="AC24"/>
    </row>
    <row r="25" spans="1:32" s="25" customFormat="1" ht="30" customHeight="1" x14ac:dyDescent="0.25">
      <c r="A25" s="54" t="s">
        <v>844</v>
      </c>
      <c r="B25" s="54">
        <v>1</v>
      </c>
      <c r="C25" s="54" t="s">
        <v>536</v>
      </c>
      <c r="D25" s="54" t="s">
        <v>532</v>
      </c>
      <c r="E25" s="54" t="s">
        <v>518</v>
      </c>
      <c r="F25" s="54" t="s">
        <v>22</v>
      </c>
      <c r="G25" s="55" t="s">
        <v>582</v>
      </c>
      <c r="H25" s="56" t="s">
        <v>583</v>
      </c>
      <c r="I25" s="56" t="s">
        <v>584</v>
      </c>
      <c r="J25" s="57">
        <v>294.5</v>
      </c>
      <c r="K25" s="57">
        <v>298.2</v>
      </c>
      <c r="L25" s="57">
        <f t="shared" si="0"/>
        <v>3.6999999999999886</v>
      </c>
      <c r="M25" s="57" t="s">
        <v>519</v>
      </c>
      <c r="N25" s="57"/>
      <c r="O25" s="57" t="s">
        <v>589</v>
      </c>
      <c r="P25" s="57" t="s">
        <v>521</v>
      </c>
      <c r="Q25" s="57"/>
      <c r="R25" s="57"/>
      <c r="S25" s="57"/>
      <c r="T25" s="57" t="s">
        <v>521</v>
      </c>
      <c r="U25" s="57" t="s">
        <v>519</v>
      </c>
      <c r="V25" s="54" t="s">
        <v>545</v>
      </c>
      <c r="X25" s="23"/>
      <c r="Y25" s="23"/>
      <c r="Z25" s="23"/>
      <c r="AA25" s="23"/>
      <c r="AB25" s="23"/>
      <c r="AC25" s="23"/>
    </row>
    <row r="26" spans="1:32" s="25" customFormat="1" ht="30" customHeight="1" x14ac:dyDescent="0.25">
      <c r="A26" s="20" t="s">
        <v>497</v>
      </c>
      <c r="B26" s="20">
        <v>2</v>
      </c>
      <c r="C26" s="20" t="s">
        <v>590</v>
      </c>
      <c r="D26" s="20" t="s">
        <v>61</v>
      </c>
      <c r="E26" s="20" t="s">
        <v>518</v>
      </c>
      <c r="F26" s="20" t="s">
        <v>22</v>
      </c>
      <c r="G26" s="20" t="s">
        <v>591</v>
      </c>
      <c r="H26" s="27" t="s">
        <v>592</v>
      </c>
      <c r="I26" s="27" t="s">
        <v>593</v>
      </c>
      <c r="J26" s="45">
        <v>0</v>
      </c>
      <c r="K26" s="45">
        <v>14</v>
      </c>
      <c r="L26" s="45">
        <f t="shared" si="0"/>
        <v>14</v>
      </c>
      <c r="M26" s="45" t="s">
        <v>527</v>
      </c>
      <c r="N26" s="45"/>
      <c r="O26" s="45"/>
      <c r="P26" s="45" t="s">
        <v>523</v>
      </c>
      <c r="Q26" s="45"/>
      <c r="R26" s="45"/>
      <c r="S26" s="45"/>
      <c r="T26" s="45" t="s">
        <v>521</v>
      </c>
      <c r="U26" s="45" t="s">
        <v>519</v>
      </c>
      <c r="V26" s="20" t="s">
        <v>741</v>
      </c>
      <c r="X26" s="23"/>
      <c r="Y26" s="23"/>
      <c r="Z26" s="23"/>
      <c r="AA26" s="23"/>
      <c r="AB26" s="23"/>
      <c r="AC26" s="23"/>
    </row>
    <row r="27" spans="1:32" s="25" customFormat="1" ht="30" customHeight="1" x14ac:dyDescent="0.25">
      <c r="A27" s="20" t="s">
        <v>497</v>
      </c>
      <c r="B27" s="20">
        <v>2</v>
      </c>
      <c r="C27" s="20" t="s">
        <v>590</v>
      </c>
      <c r="D27" s="20" t="s">
        <v>61</v>
      </c>
      <c r="E27" s="20" t="s">
        <v>518</v>
      </c>
      <c r="F27" s="20" t="s">
        <v>22</v>
      </c>
      <c r="G27" s="49" t="s">
        <v>594</v>
      </c>
      <c r="H27" s="27" t="s">
        <v>593</v>
      </c>
      <c r="I27" s="27" t="s">
        <v>595</v>
      </c>
      <c r="J27" s="45">
        <v>14</v>
      </c>
      <c r="K27" s="45">
        <v>48</v>
      </c>
      <c r="L27" s="45">
        <f t="shared" si="0"/>
        <v>34</v>
      </c>
      <c r="M27" s="45" t="s">
        <v>527</v>
      </c>
      <c r="N27" s="45"/>
      <c r="O27" s="45"/>
      <c r="P27" s="45" t="s">
        <v>523</v>
      </c>
      <c r="Q27" s="45"/>
      <c r="R27" s="45"/>
      <c r="S27" s="45"/>
      <c r="T27" s="45" t="s">
        <v>521</v>
      </c>
      <c r="U27" s="45" t="s">
        <v>519</v>
      </c>
      <c r="V27" s="20" t="s">
        <v>741</v>
      </c>
      <c r="X27" s="23"/>
      <c r="Y27" s="23"/>
      <c r="Z27" s="23"/>
      <c r="AA27" s="23"/>
      <c r="AB27" s="23"/>
      <c r="AC27" s="23"/>
    </row>
    <row r="28" spans="1:32" s="25" customFormat="1" ht="30" customHeight="1" x14ac:dyDescent="0.25">
      <c r="A28" s="20" t="s">
        <v>497</v>
      </c>
      <c r="B28" s="20">
        <v>2</v>
      </c>
      <c r="C28" s="20" t="s">
        <v>590</v>
      </c>
      <c r="D28" s="20" t="s">
        <v>61</v>
      </c>
      <c r="E28" s="20" t="s">
        <v>518</v>
      </c>
      <c r="F28" s="20" t="s">
        <v>22</v>
      </c>
      <c r="G28" s="49" t="s">
        <v>596</v>
      </c>
      <c r="H28" s="27" t="s">
        <v>595</v>
      </c>
      <c r="I28" s="27" t="s">
        <v>597</v>
      </c>
      <c r="J28" s="45">
        <v>48</v>
      </c>
      <c r="K28" s="45">
        <v>77.3</v>
      </c>
      <c r="L28" s="45">
        <f t="shared" si="0"/>
        <v>29.299999999999997</v>
      </c>
      <c r="M28" s="45" t="s">
        <v>527</v>
      </c>
      <c r="N28" s="45"/>
      <c r="O28" s="45"/>
      <c r="P28" s="45" t="s">
        <v>523</v>
      </c>
      <c r="Q28" s="45"/>
      <c r="R28" s="45"/>
      <c r="S28" s="45"/>
      <c r="T28" s="45" t="s">
        <v>521</v>
      </c>
      <c r="U28" s="45" t="s">
        <v>519</v>
      </c>
      <c r="V28" s="20" t="s">
        <v>741</v>
      </c>
      <c r="X28" s="23"/>
      <c r="Y28" s="23"/>
      <c r="Z28" s="23"/>
      <c r="AA28" s="23"/>
      <c r="AB28" s="23"/>
      <c r="AC28" s="23"/>
      <c r="AF28"/>
    </row>
    <row r="29" spans="1:32" ht="30" customHeight="1" x14ac:dyDescent="0.25">
      <c r="A29" s="20" t="s">
        <v>497</v>
      </c>
      <c r="B29" s="20">
        <v>2</v>
      </c>
      <c r="C29" s="20" t="s">
        <v>590</v>
      </c>
      <c r="D29" s="20" t="s">
        <v>61</v>
      </c>
      <c r="E29" s="20" t="s">
        <v>518</v>
      </c>
      <c r="F29" s="20" t="s">
        <v>22</v>
      </c>
      <c r="G29" s="49" t="s">
        <v>598</v>
      </c>
      <c r="H29" s="27" t="s">
        <v>597</v>
      </c>
      <c r="I29" s="27" t="s">
        <v>599</v>
      </c>
      <c r="J29" s="45">
        <v>77.3</v>
      </c>
      <c r="K29" s="45">
        <v>102.9</v>
      </c>
      <c r="L29" s="45">
        <f t="shared" si="0"/>
        <v>25.600000000000009</v>
      </c>
      <c r="M29" s="45" t="s">
        <v>527</v>
      </c>
      <c r="N29" s="45"/>
      <c r="O29" s="45"/>
      <c r="P29" s="45" t="s">
        <v>523</v>
      </c>
      <c r="Q29" s="45"/>
      <c r="R29" s="45"/>
      <c r="S29" s="45"/>
      <c r="T29" s="45" t="s">
        <v>521</v>
      </c>
      <c r="U29" s="45" t="s">
        <v>519</v>
      </c>
      <c r="V29" s="20" t="s">
        <v>741</v>
      </c>
    </row>
    <row r="30" spans="1:32" ht="30" customHeight="1" x14ac:dyDescent="0.25">
      <c r="A30" s="20" t="s">
        <v>497</v>
      </c>
      <c r="B30" s="20">
        <v>2</v>
      </c>
      <c r="C30" s="20" t="s">
        <v>590</v>
      </c>
      <c r="D30" s="20" t="s">
        <v>61</v>
      </c>
      <c r="E30" s="20" t="s">
        <v>518</v>
      </c>
      <c r="F30" s="20" t="s">
        <v>22</v>
      </c>
      <c r="G30" s="49" t="s">
        <v>600</v>
      </c>
      <c r="H30" s="27" t="s">
        <v>599</v>
      </c>
      <c r="I30" s="27" t="s">
        <v>533</v>
      </c>
      <c r="J30" s="45">
        <v>102.9</v>
      </c>
      <c r="K30" s="45">
        <v>118.5</v>
      </c>
      <c r="L30" s="45">
        <f t="shared" si="0"/>
        <v>15.599999999999994</v>
      </c>
      <c r="M30" s="45" t="s">
        <v>527</v>
      </c>
      <c r="N30" s="45"/>
      <c r="O30" s="45"/>
      <c r="P30" s="45" t="s">
        <v>523</v>
      </c>
      <c r="Q30" s="45"/>
      <c r="R30" s="45"/>
      <c r="S30" s="45"/>
      <c r="T30" s="45" t="s">
        <v>521</v>
      </c>
      <c r="U30" s="45" t="s">
        <v>519</v>
      </c>
      <c r="V30" s="20" t="s">
        <v>741</v>
      </c>
    </row>
    <row r="31" spans="1:32" ht="30" customHeight="1" x14ac:dyDescent="0.25">
      <c r="A31" s="20" t="s">
        <v>497</v>
      </c>
      <c r="B31" s="20">
        <v>2</v>
      </c>
      <c r="C31" s="20" t="s">
        <v>590</v>
      </c>
      <c r="D31" s="20" t="s">
        <v>61</v>
      </c>
      <c r="E31" s="20" t="s">
        <v>518</v>
      </c>
      <c r="F31" s="20" t="s">
        <v>22</v>
      </c>
      <c r="G31" s="49" t="s">
        <v>601</v>
      </c>
      <c r="H31" s="27" t="s">
        <v>533</v>
      </c>
      <c r="I31" s="27" t="s">
        <v>602</v>
      </c>
      <c r="J31" s="45">
        <v>118.5</v>
      </c>
      <c r="K31" s="45">
        <v>120.7</v>
      </c>
      <c r="L31" s="45">
        <f t="shared" si="0"/>
        <v>2.2000000000000028</v>
      </c>
      <c r="M31" s="45" t="s">
        <v>519</v>
      </c>
      <c r="N31" s="45"/>
      <c r="O31" s="45"/>
      <c r="P31" s="45" t="s">
        <v>523</v>
      </c>
      <c r="Q31" s="45"/>
      <c r="R31" s="45"/>
      <c r="S31" s="45"/>
      <c r="T31" s="45" t="s">
        <v>521</v>
      </c>
      <c r="U31" s="45" t="s">
        <v>519</v>
      </c>
      <c r="V31" s="20" t="s">
        <v>741</v>
      </c>
    </row>
    <row r="32" spans="1:32" ht="30" customHeight="1" x14ac:dyDescent="0.25">
      <c r="A32" s="20" t="s">
        <v>497</v>
      </c>
      <c r="B32" s="20">
        <v>2</v>
      </c>
      <c r="C32" s="20" t="s">
        <v>590</v>
      </c>
      <c r="D32" s="20" t="s">
        <v>61</v>
      </c>
      <c r="E32" s="20" t="s">
        <v>518</v>
      </c>
      <c r="F32" s="20" t="s">
        <v>22</v>
      </c>
      <c r="G32" s="49" t="s">
        <v>603</v>
      </c>
      <c r="H32" s="27" t="s">
        <v>602</v>
      </c>
      <c r="I32" s="27" t="s">
        <v>604</v>
      </c>
      <c r="J32" s="45">
        <v>120.7</v>
      </c>
      <c r="K32" s="45">
        <v>123.1</v>
      </c>
      <c r="L32" s="45">
        <f t="shared" si="0"/>
        <v>2.3999999999999915</v>
      </c>
      <c r="M32" s="45" t="s">
        <v>527</v>
      </c>
      <c r="N32" s="45"/>
      <c r="O32" s="45" t="s">
        <v>742</v>
      </c>
      <c r="P32" s="45" t="s">
        <v>523</v>
      </c>
      <c r="Q32" s="45"/>
      <c r="R32" s="45"/>
      <c r="S32" s="45"/>
      <c r="T32" s="45" t="s">
        <v>521</v>
      </c>
      <c r="U32" s="45" t="s">
        <v>519</v>
      </c>
      <c r="V32" s="20" t="s">
        <v>741</v>
      </c>
    </row>
    <row r="33" spans="1:22" ht="30" customHeight="1" x14ac:dyDescent="0.25">
      <c r="A33" s="20" t="s">
        <v>497</v>
      </c>
      <c r="B33" s="20">
        <v>2</v>
      </c>
      <c r="C33" s="20" t="s">
        <v>590</v>
      </c>
      <c r="D33" s="20" t="s">
        <v>61</v>
      </c>
      <c r="E33" s="20" t="s">
        <v>518</v>
      </c>
      <c r="F33" s="20" t="s">
        <v>22</v>
      </c>
      <c r="G33" s="49" t="s">
        <v>605</v>
      </c>
      <c r="H33" s="27" t="s">
        <v>604</v>
      </c>
      <c r="I33" s="27" t="s">
        <v>606</v>
      </c>
      <c r="J33" s="45">
        <v>123.1</v>
      </c>
      <c r="K33" s="45">
        <v>126</v>
      </c>
      <c r="L33" s="45">
        <f t="shared" si="0"/>
        <v>2.9000000000000057</v>
      </c>
      <c r="M33" s="45" t="s">
        <v>527</v>
      </c>
      <c r="N33" s="45"/>
      <c r="O33" s="45" t="s">
        <v>743</v>
      </c>
      <c r="P33" s="45" t="s">
        <v>523</v>
      </c>
      <c r="Q33" s="45"/>
      <c r="R33" s="45"/>
      <c r="S33" s="45"/>
      <c r="T33" s="45" t="s">
        <v>521</v>
      </c>
      <c r="U33" s="45" t="s">
        <v>519</v>
      </c>
      <c r="V33" s="20" t="s">
        <v>741</v>
      </c>
    </row>
    <row r="34" spans="1:22" ht="30" customHeight="1" x14ac:dyDescent="0.25">
      <c r="A34" s="20" t="s">
        <v>497</v>
      </c>
      <c r="B34" s="20">
        <v>2</v>
      </c>
      <c r="C34" s="20" t="s">
        <v>590</v>
      </c>
      <c r="D34" s="20" t="s">
        <v>61</v>
      </c>
      <c r="E34" s="20" t="s">
        <v>518</v>
      </c>
      <c r="F34" s="20" t="s">
        <v>22</v>
      </c>
      <c r="G34" s="49" t="s">
        <v>607</v>
      </c>
      <c r="H34" s="27" t="s">
        <v>606</v>
      </c>
      <c r="I34" s="27" t="s">
        <v>608</v>
      </c>
      <c r="J34" s="45">
        <v>126</v>
      </c>
      <c r="K34" s="45">
        <v>128.9</v>
      </c>
      <c r="L34" s="45">
        <f t="shared" si="0"/>
        <v>2.9000000000000057</v>
      </c>
      <c r="M34" s="45" t="s">
        <v>519</v>
      </c>
      <c r="N34" s="45"/>
      <c r="O34" s="45" t="s">
        <v>744</v>
      </c>
      <c r="P34" s="45" t="s">
        <v>523</v>
      </c>
      <c r="Q34" s="45"/>
      <c r="R34" s="45"/>
      <c r="S34" s="45"/>
      <c r="T34" s="45" t="s">
        <v>521</v>
      </c>
      <c r="U34" s="45" t="s">
        <v>519</v>
      </c>
      <c r="V34" s="20" t="s">
        <v>741</v>
      </c>
    </row>
    <row r="35" spans="1:22" ht="30" customHeight="1" x14ac:dyDescent="0.25">
      <c r="A35" s="20" t="s">
        <v>497</v>
      </c>
      <c r="B35" s="20">
        <v>2</v>
      </c>
      <c r="C35" s="20" t="s">
        <v>590</v>
      </c>
      <c r="D35" s="20" t="s">
        <v>61</v>
      </c>
      <c r="E35" s="20" t="s">
        <v>518</v>
      </c>
      <c r="F35" s="20" t="s">
        <v>22</v>
      </c>
      <c r="G35" s="49" t="s">
        <v>609</v>
      </c>
      <c r="H35" s="27" t="s">
        <v>608</v>
      </c>
      <c r="I35" s="27" t="s">
        <v>610</v>
      </c>
      <c r="J35" s="45">
        <v>128.9</v>
      </c>
      <c r="K35" s="45">
        <v>135</v>
      </c>
      <c r="L35" s="45">
        <f t="shared" si="0"/>
        <v>6.0999999999999943</v>
      </c>
      <c r="M35" s="45" t="s">
        <v>519</v>
      </c>
      <c r="N35" s="45"/>
      <c r="O35" s="45" t="s">
        <v>745</v>
      </c>
      <c r="P35" s="45" t="s">
        <v>523</v>
      </c>
      <c r="Q35" s="45"/>
      <c r="R35" s="45"/>
      <c r="S35" s="45"/>
      <c r="T35" s="45" t="s">
        <v>521</v>
      </c>
      <c r="U35" s="45" t="s">
        <v>519</v>
      </c>
      <c r="V35" s="20" t="s">
        <v>741</v>
      </c>
    </row>
    <row r="36" spans="1:22" ht="30" customHeight="1" x14ac:dyDescent="0.25">
      <c r="A36" s="20" t="s">
        <v>497</v>
      </c>
      <c r="B36" s="20">
        <v>2</v>
      </c>
      <c r="C36" s="20" t="s">
        <v>590</v>
      </c>
      <c r="D36" s="20" t="s">
        <v>61</v>
      </c>
      <c r="E36" s="20" t="s">
        <v>518</v>
      </c>
      <c r="F36" s="20" t="s">
        <v>22</v>
      </c>
      <c r="G36" s="49" t="s">
        <v>611</v>
      </c>
      <c r="H36" s="27" t="s">
        <v>610</v>
      </c>
      <c r="I36" s="27" t="s">
        <v>612</v>
      </c>
      <c r="J36" s="45">
        <v>135</v>
      </c>
      <c r="K36" s="45">
        <v>157.80000000000001</v>
      </c>
      <c r="L36" s="45">
        <f t="shared" si="0"/>
        <v>22.800000000000011</v>
      </c>
      <c r="M36" s="45" t="s">
        <v>519</v>
      </c>
      <c r="N36" s="45" t="s">
        <v>520</v>
      </c>
      <c r="O36" s="45" t="s">
        <v>746</v>
      </c>
      <c r="P36" s="45" t="s">
        <v>523</v>
      </c>
      <c r="Q36" s="45"/>
      <c r="R36" s="45"/>
      <c r="S36" s="45"/>
      <c r="T36" s="45" t="s">
        <v>521</v>
      </c>
      <c r="U36" s="45" t="s">
        <v>519</v>
      </c>
      <c r="V36" s="20" t="s">
        <v>741</v>
      </c>
    </row>
    <row r="37" spans="1:22" ht="30" customHeight="1" x14ac:dyDescent="0.25">
      <c r="A37" s="20" t="s">
        <v>497</v>
      </c>
      <c r="B37" s="20">
        <v>2</v>
      </c>
      <c r="C37" s="20" t="s">
        <v>590</v>
      </c>
      <c r="D37" s="20" t="s">
        <v>61</v>
      </c>
      <c r="E37" s="20" t="s">
        <v>518</v>
      </c>
      <c r="F37" s="20" t="s">
        <v>22</v>
      </c>
      <c r="G37" s="49" t="s">
        <v>613</v>
      </c>
      <c r="H37" s="27" t="s">
        <v>612</v>
      </c>
      <c r="I37" s="27" t="s">
        <v>614</v>
      </c>
      <c r="J37" s="45">
        <v>157.80000000000001</v>
      </c>
      <c r="K37" s="45">
        <v>159.80000000000001</v>
      </c>
      <c r="L37" s="45">
        <f t="shared" si="0"/>
        <v>2</v>
      </c>
      <c r="M37" s="45" t="s">
        <v>519</v>
      </c>
      <c r="N37" s="45" t="s">
        <v>520</v>
      </c>
      <c r="O37" s="45" t="s">
        <v>747</v>
      </c>
      <c r="P37" s="45" t="s">
        <v>523</v>
      </c>
      <c r="Q37" s="45"/>
      <c r="R37" s="45"/>
      <c r="S37" s="45"/>
      <c r="T37" s="45" t="s">
        <v>521</v>
      </c>
      <c r="U37" s="45" t="s">
        <v>519</v>
      </c>
      <c r="V37" s="20" t="s">
        <v>741</v>
      </c>
    </row>
    <row r="38" spans="1:22" ht="30" customHeight="1" x14ac:dyDescent="0.25">
      <c r="A38" s="20" t="s">
        <v>497</v>
      </c>
      <c r="B38" s="20">
        <v>2</v>
      </c>
      <c r="C38" s="20" t="s">
        <v>590</v>
      </c>
      <c r="D38" s="20" t="s">
        <v>61</v>
      </c>
      <c r="E38" s="20" t="s">
        <v>518</v>
      </c>
      <c r="F38" s="20" t="s">
        <v>22</v>
      </c>
      <c r="G38" s="49" t="s">
        <v>848</v>
      </c>
      <c r="H38" s="27" t="s">
        <v>614</v>
      </c>
      <c r="I38" s="27" t="s">
        <v>850</v>
      </c>
      <c r="J38" s="45">
        <v>159.80000000000001</v>
      </c>
      <c r="K38" s="45">
        <v>160.9</v>
      </c>
      <c r="L38" s="45">
        <f t="shared" si="0"/>
        <v>1.0999999999999943</v>
      </c>
      <c r="M38" s="45" t="s">
        <v>519</v>
      </c>
      <c r="N38" s="45" t="s">
        <v>520</v>
      </c>
      <c r="O38" s="45" t="s">
        <v>748</v>
      </c>
      <c r="P38" s="45" t="s">
        <v>523</v>
      </c>
      <c r="Q38" s="45"/>
      <c r="R38" s="45"/>
      <c r="S38" s="45"/>
      <c r="T38" s="45" t="s">
        <v>521</v>
      </c>
      <c r="U38" s="45" t="s">
        <v>519</v>
      </c>
      <c r="V38" s="20" t="s">
        <v>741</v>
      </c>
    </row>
    <row r="39" spans="1:22" ht="30" customHeight="1" x14ac:dyDescent="0.25">
      <c r="A39" s="20" t="s">
        <v>844</v>
      </c>
      <c r="B39" s="20">
        <v>2</v>
      </c>
      <c r="C39" s="20" t="s">
        <v>590</v>
      </c>
      <c r="D39" s="20" t="s">
        <v>61</v>
      </c>
      <c r="E39" s="20" t="s">
        <v>518</v>
      </c>
      <c r="F39" s="20" t="s">
        <v>22</v>
      </c>
      <c r="G39" s="49" t="s">
        <v>849</v>
      </c>
      <c r="H39" s="27" t="s">
        <v>850</v>
      </c>
      <c r="I39" s="27" t="s">
        <v>615</v>
      </c>
      <c r="J39" s="45">
        <v>160.9</v>
      </c>
      <c r="K39" s="45">
        <v>161.80000000000001</v>
      </c>
      <c r="L39" s="45">
        <f t="shared" ref="L39" si="3">ABS(K39-J39)</f>
        <v>0.90000000000000568</v>
      </c>
      <c r="M39" s="45" t="s">
        <v>519</v>
      </c>
      <c r="N39" s="45" t="s">
        <v>520</v>
      </c>
      <c r="O39" s="45" t="s">
        <v>748</v>
      </c>
      <c r="P39" s="45" t="s">
        <v>523</v>
      </c>
      <c r="Q39" s="45"/>
      <c r="R39" s="45"/>
      <c r="S39" s="45"/>
      <c r="T39" s="45" t="s">
        <v>521</v>
      </c>
      <c r="U39" s="45" t="s">
        <v>519</v>
      </c>
      <c r="V39" s="20" t="s">
        <v>741</v>
      </c>
    </row>
    <row r="40" spans="1:22" ht="30" customHeight="1" x14ac:dyDescent="0.25">
      <c r="A40" s="20" t="s">
        <v>844</v>
      </c>
      <c r="B40" s="20">
        <v>2</v>
      </c>
      <c r="C40" s="20" t="s">
        <v>590</v>
      </c>
      <c r="D40" s="20" t="s">
        <v>61</v>
      </c>
      <c r="E40" s="20" t="s">
        <v>518</v>
      </c>
      <c r="F40" s="20" t="s">
        <v>22</v>
      </c>
      <c r="G40" s="49" t="s">
        <v>851</v>
      </c>
      <c r="H40" s="27" t="s">
        <v>615</v>
      </c>
      <c r="I40" s="27" t="s">
        <v>855</v>
      </c>
      <c r="J40" s="45">
        <v>161.80000000000001</v>
      </c>
      <c r="K40" s="45">
        <v>162.5</v>
      </c>
      <c r="L40" s="45">
        <f t="shared" si="0"/>
        <v>0.69999999999998863</v>
      </c>
      <c r="M40" s="45" t="s">
        <v>519</v>
      </c>
      <c r="N40" s="45" t="s">
        <v>520</v>
      </c>
      <c r="O40" s="45" t="s">
        <v>749</v>
      </c>
      <c r="P40" s="45" t="s">
        <v>523</v>
      </c>
      <c r="Q40" s="45"/>
      <c r="R40" s="45"/>
      <c r="S40" s="45"/>
      <c r="T40" s="45" t="s">
        <v>521</v>
      </c>
      <c r="U40" s="45" t="s">
        <v>519</v>
      </c>
      <c r="V40" s="20" t="s">
        <v>741</v>
      </c>
    </row>
    <row r="41" spans="1:22" ht="30" customHeight="1" x14ac:dyDescent="0.25">
      <c r="A41" s="20" t="s">
        <v>498</v>
      </c>
      <c r="B41" s="20">
        <v>2</v>
      </c>
      <c r="C41" s="20" t="s">
        <v>590</v>
      </c>
      <c r="D41" s="20" t="s">
        <v>61</v>
      </c>
      <c r="E41" s="20" t="s">
        <v>518</v>
      </c>
      <c r="F41" s="20" t="s">
        <v>22</v>
      </c>
      <c r="G41" s="49" t="s">
        <v>852</v>
      </c>
      <c r="H41" s="27" t="s">
        <v>853</v>
      </c>
      <c r="I41" s="27" t="s">
        <v>854</v>
      </c>
      <c r="J41" s="45">
        <v>0</v>
      </c>
      <c r="K41" s="45">
        <v>1.9</v>
      </c>
      <c r="L41" s="45">
        <f t="shared" ref="L41" si="4">ABS(K41-J41)</f>
        <v>1.9</v>
      </c>
      <c r="M41" s="45" t="s">
        <v>527</v>
      </c>
      <c r="N41" s="45"/>
      <c r="O41" s="45"/>
      <c r="P41" s="45"/>
      <c r="Q41" s="45"/>
      <c r="R41" s="45"/>
      <c r="S41" s="45"/>
      <c r="T41" s="45"/>
      <c r="U41" s="45"/>
      <c r="V41" s="20"/>
    </row>
    <row r="42" spans="1:22" ht="30" customHeight="1" x14ac:dyDescent="0.25">
      <c r="A42" s="20" t="s">
        <v>497</v>
      </c>
      <c r="B42" s="20">
        <v>2</v>
      </c>
      <c r="C42" s="20" t="s">
        <v>590</v>
      </c>
      <c r="D42" s="20" t="s">
        <v>61</v>
      </c>
      <c r="E42" s="20" t="s">
        <v>518</v>
      </c>
      <c r="F42" s="20" t="s">
        <v>22</v>
      </c>
      <c r="G42" s="49" t="s">
        <v>856</v>
      </c>
      <c r="H42" s="27" t="s">
        <v>855</v>
      </c>
      <c r="I42" s="27" t="s">
        <v>857</v>
      </c>
      <c r="J42" s="45">
        <v>162.5</v>
      </c>
      <c r="K42" s="45">
        <v>174.8</v>
      </c>
      <c r="L42" s="45">
        <f t="shared" ref="L42" si="5">ABS(K42-J42)</f>
        <v>12.300000000000011</v>
      </c>
      <c r="M42" s="45" t="s">
        <v>527</v>
      </c>
      <c r="N42" s="45" t="s">
        <v>520</v>
      </c>
      <c r="O42" s="45" t="s">
        <v>749</v>
      </c>
      <c r="P42" s="45" t="s">
        <v>523</v>
      </c>
      <c r="Q42" s="45"/>
      <c r="R42" s="45"/>
      <c r="S42" s="45"/>
      <c r="T42" s="45" t="s">
        <v>521</v>
      </c>
      <c r="U42" s="45" t="s">
        <v>519</v>
      </c>
      <c r="V42" s="20" t="s">
        <v>741</v>
      </c>
    </row>
    <row r="43" spans="1:22" ht="30" customHeight="1" x14ac:dyDescent="0.25">
      <c r="A43" s="20" t="s">
        <v>497</v>
      </c>
      <c r="B43" s="20">
        <v>2</v>
      </c>
      <c r="C43" s="20" t="s">
        <v>590</v>
      </c>
      <c r="D43" s="20" t="s">
        <v>61</v>
      </c>
      <c r="E43" s="20" t="s">
        <v>518</v>
      </c>
      <c r="F43" s="20" t="s">
        <v>22</v>
      </c>
      <c r="G43" s="49" t="s">
        <v>858</v>
      </c>
      <c r="H43" s="27" t="s">
        <v>857</v>
      </c>
      <c r="I43" s="27" t="s">
        <v>616</v>
      </c>
      <c r="J43" s="45">
        <v>174.8</v>
      </c>
      <c r="K43" s="45">
        <v>177.7</v>
      </c>
      <c r="L43" s="45">
        <f t="shared" ref="L43:L44" si="6">ABS(K43-J43)</f>
        <v>2.8999999999999773</v>
      </c>
      <c r="M43" s="45" t="s">
        <v>519</v>
      </c>
      <c r="N43" s="45" t="s">
        <v>520</v>
      </c>
      <c r="O43" s="45" t="s">
        <v>749</v>
      </c>
      <c r="P43" s="45" t="s">
        <v>523</v>
      </c>
      <c r="Q43" s="45"/>
      <c r="R43" s="45"/>
      <c r="S43" s="45"/>
      <c r="T43" s="45" t="s">
        <v>521</v>
      </c>
      <c r="U43" s="45" t="s">
        <v>519</v>
      </c>
      <c r="V43" s="20" t="s">
        <v>741</v>
      </c>
    </row>
    <row r="44" spans="1:22" ht="30" customHeight="1" x14ac:dyDescent="0.25">
      <c r="A44" s="20" t="s">
        <v>498</v>
      </c>
      <c r="B44" s="20">
        <v>2</v>
      </c>
      <c r="C44" s="20" t="s">
        <v>590</v>
      </c>
      <c r="D44" s="20" t="s">
        <v>61</v>
      </c>
      <c r="E44" s="20" t="s">
        <v>518</v>
      </c>
      <c r="F44" s="20" t="s">
        <v>22</v>
      </c>
      <c r="G44" s="49" t="s">
        <v>859</v>
      </c>
      <c r="H44" s="27" t="s">
        <v>854</v>
      </c>
      <c r="I44" s="27" t="s">
        <v>860</v>
      </c>
      <c r="J44" s="45">
        <v>0</v>
      </c>
      <c r="K44" s="45">
        <v>7.2</v>
      </c>
      <c r="L44" s="45">
        <f t="shared" si="6"/>
        <v>7.2</v>
      </c>
      <c r="M44" s="45" t="s">
        <v>527</v>
      </c>
      <c r="N44" s="45"/>
      <c r="O44" s="45"/>
      <c r="P44" s="45"/>
      <c r="Q44" s="45"/>
      <c r="R44" s="45"/>
      <c r="S44" s="45"/>
      <c r="T44" s="45"/>
      <c r="U44" s="45"/>
      <c r="V44" s="20"/>
    </row>
    <row r="45" spans="1:22" ht="30" customHeight="1" x14ac:dyDescent="0.25">
      <c r="A45" s="20" t="s">
        <v>844</v>
      </c>
      <c r="B45" s="20">
        <v>2</v>
      </c>
      <c r="C45" s="20" t="s">
        <v>590</v>
      </c>
      <c r="D45" s="20" t="s">
        <v>61</v>
      </c>
      <c r="E45" s="20" t="s">
        <v>518</v>
      </c>
      <c r="F45" s="20" t="s">
        <v>22</v>
      </c>
      <c r="G45" s="49" t="s">
        <v>617</v>
      </c>
      <c r="H45" s="27" t="s">
        <v>616</v>
      </c>
      <c r="I45" s="27" t="s">
        <v>618</v>
      </c>
      <c r="J45" s="45">
        <v>177.7</v>
      </c>
      <c r="K45" s="45">
        <v>180.1</v>
      </c>
      <c r="L45" s="45">
        <f t="shared" si="0"/>
        <v>2.4000000000000057</v>
      </c>
      <c r="M45" s="45" t="s">
        <v>519</v>
      </c>
      <c r="N45" s="45" t="s">
        <v>520</v>
      </c>
      <c r="O45" s="45" t="s">
        <v>750</v>
      </c>
      <c r="P45" s="45" t="s">
        <v>523</v>
      </c>
      <c r="Q45" s="45"/>
      <c r="R45" s="45"/>
      <c r="S45" s="45"/>
      <c r="T45" s="45" t="s">
        <v>521</v>
      </c>
      <c r="U45" s="45" t="s">
        <v>519</v>
      </c>
      <c r="V45" s="20" t="s">
        <v>741</v>
      </c>
    </row>
    <row r="46" spans="1:22" ht="30" customHeight="1" x14ac:dyDescent="0.25">
      <c r="A46" s="20" t="s">
        <v>497</v>
      </c>
      <c r="B46" s="20">
        <v>2</v>
      </c>
      <c r="C46" s="20" t="s">
        <v>590</v>
      </c>
      <c r="D46" s="20" t="s">
        <v>61</v>
      </c>
      <c r="E46" s="20" t="s">
        <v>518</v>
      </c>
      <c r="F46" s="20" t="s">
        <v>22</v>
      </c>
      <c r="G46" s="49" t="s">
        <v>861</v>
      </c>
      <c r="H46" s="27" t="s">
        <v>618</v>
      </c>
      <c r="I46" s="27" t="s">
        <v>863</v>
      </c>
      <c r="J46" s="45">
        <v>180.1</v>
      </c>
      <c r="K46" s="45">
        <v>181.4</v>
      </c>
      <c r="L46" s="45">
        <f t="shared" si="0"/>
        <v>1.3000000000000114</v>
      </c>
      <c r="M46" s="45" t="s">
        <v>519</v>
      </c>
      <c r="N46" s="45" t="s">
        <v>520</v>
      </c>
      <c r="O46" s="45" t="s">
        <v>751</v>
      </c>
      <c r="P46" s="45" t="s">
        <v>523</v>
      </c>
      <c r="Q46" s="45"/>
      <c r="R46" s="45"/>
      <c r="S46" s="45"/>
      <c r="T46" s="45" t="s">
        <v>521</v>
      </c>
      <c r="U46" s="45" t="s">
        <v>519</v>
      </c>
      <c r="V46" s="20" t="s">
        <v>741</v>
      </c>
    </row>
    <row r="47" spans="1:22" ht="30" customHeight="1" x14ac:dyDescent="0.25">
      <c r="A47" s="20" t="s">
        <v>497</v>
      </c>
      <c r="B47" s="20">
        <v>2</v>
      </c>
      <c r="C47" s="20" t="s">
        <v>590</v>
      </c>
      <c r="D47" s="20" t="s">
        <v>61</v>
      </c>
      <c r="E47" s="20" t="s">
        <v>518</v>
      </c>
      <c r="F47" s="20" t="s">
        <v>22</v>
      </c>
      <c r="G47" s="49" t="s">
        <v>862</v>
      </c>
      <c r="H47" s="27" t="s">
        <v>863</v>
      </c>
      <c r="I47" s="27" t="s">
        <v>619</v>
      </c>
      <c r="J47" s="45">
        <v>181.4</v>
      </c>
      <c r="K47" s="45">
        <v>182.5</v>
      </c>
      <c r="L47" s="45">
        <f t="shared" ref="L47:L50" si="7">ABS(K47-J47)</f>
        <v>1.0999999999999943</v>
      </c>
      <c r="M47" s="45" t="s">
        <v>527</v>
      </c>
      <c r="N47" s="45" t="s">
        <v>520</v>
      </c>
      <c r="O47" s="45" t="s">
        <v>751</v>
      </c>
      <c r="P47" s="45" t="s">
        <v>523</v>
      </c>
      <c r="Q47" s="45"/>
      <c r="R47" s="45"/>
      <c r="S47" s="45"/>
      <c r="T47" s="45" t="s">
        <v>521</v>
      </c>
      <c r="U47" s="45" t="s">
        <v>519</v>
      </c>
      <c r="V47" s="20" t="s">
        <v>741</v>
      </c>
    </row>
    <row r="48" spans="1:22" ht="30" customHeight="1" x14ac:dyDescent="0.25">
      <c r="A48" s="20" t="s">
        <v>497</v>
      </c>
      <c r="B48" s="20">
        <v>2</v>
      </c>
      <c r="C48" s="20" t="s">
        <v>590</v>
      </c>
      <c r="D48" s="20" t="s">
        <v>61</v>
      </c>
      <c r="E48" s="20" t="s">
        <v>518</v>
      </c>
      <c r="F48" s="20" t="s">
        <v>22</v>
      </c>
      <c r="G48" s="49" t="s">
        <v>864</v>
      </c>
      <c r="H48" s="27" t="s">
        <v>619</v>
      </c>
      <c r="I48" s="27" t="s">
        <v>868</v>
      </c>
      <c r="J48" s="45">
        <v>182.5</v>
      </c>
      <c r="K48" s="45">
        <v>183.8</v>
      </c>
      <c r="L48" s="45">
        <f t="shared" ref="L48:L49" si="8">ABS(K48-J48)</f>
        <v>1.3000000000000114</v>
      </c>
      <c r="M48" s="45" t="s">
        <v>527</v>
      </c>
      <c r="N48" s="45" t="s">
        <v>520</v>
      </c>
      <c r="O48" s="45" t="s">
        <v>752</v>
      </c>
      <c r="P48" s="45" t="s">
        <v>523</v>
      </c>
      <c r="Q48" s="45"/>
      <c r="R48" s="45"/>
      <c r="S48" s="45"/>
      <c r="T48" s="45" t="s">
        <v>521</v>
      </c>
      <c r="U48" s="45" t="s">
        <v>519</v>
      </c>
      <c r="V48" s="20" t="s">
        <v>741</v>
      </c>
    </row>
    <row r="49" spans="1:24" ht="30" customHeight="1" x14ac:dyDescent="0.25">
      <c r="A49" s="20" t="s">
        <v>498</v>
      </c>
      <c r="B49" s="20">
        <v>2</v>
      </c>
      <c r="C49" s="20" t="s">
        <v>590</v>
      </c>
      <c r="D49" s="20" t="s">
        <v>61</v>
      </c>
      <c r="E49" s="20" t="s">
        <v>518</v>
      </c>
      <c r="F49" s="20" t="s">
        <v>22</v>
      </c>
      <c r="G49" s="49" t="s">
        <v>865</v>
      </c>
      <c r="H49" s="27" t="s">
        <v>869</v>
      </c>
      <c r="I49" s="27" t="s">
        <v>869</v>
      </c>
      <c r="J49" s="45">
        <v>0</v>
      </c>
      <c r="K49" s="45">
        <v>2.4</v>
      </c>
      <c r="L49" s="45">
        <f t="shared" si="8"/>
        <v>2.4</v>
      </c>
      <c r="M49" s="45" t="s">
        <v>527</v>
      </c>
      <c r="N49" s="45"/>
      <c r="O49" s="45"/>
      <c r="P49" s="45"/>
      <c r="Q49" s="45"/>
      <c r="R49" s="45"/>
      <c r="S49" s="45"/>
      <c r="T49" s="45"/>
      <c r="U49" s="45"/>
      <c r="V49" s="20"/>
    </row>
    <row r="50" spans="1:24" ht="30" customHeight="1" x14ac:dyDescent="0.25">
      <c r="A50" s="20" t="s">
        <v>844</v>
      </c>
      <c r="B50" s="20">
        <v>2</v>
      </c>
      <c r="C50" s="20" t="s">
        <v>590</v>
      </c>
      <c r="D50" s="20" t="s">
        <v>61</v>
      </c>
      <c r="E50" s="20" t="s">
        <v>518</v>
      </c>
      <c r="F50" s="20" t="s">
        <v>22</v>
      </c>
      <c r="G50" s="49" t="s">
        <v>866</v>
      </c>
      <c r="H50" s="27" t="s">
        <v>868</v>
      </c>
      <c r="I50" s="27" t="s">
        <v>870</v>
      </c>
      <c r="J50" s="45">
        <v>183.8</v>
      </c>
      <c r="K50" s="45">
        <v>186.2</v>
      </c>
      <c r="L50" s="45">
        <f t="shared" si="7"/>
        <v>2.3999999999999773</v>
      </c>
      <c r="M50" s="45" t="s">
        <v>519</v>
      </c>
      <c r="N50" s="45" t="s">
        <v>520</v>
      </c>
      <c r="O50" s="45" t="s">
        <v>752</v>
      </c>
      <c r="P50" s="45" t="s">
        <v>523</v>
      </c>
      <c r="Q50" s="45"/>
      <c r="R50" s="45"/>
      <c r="S50" s="45"/>
      <c r="T50" s="45" t="s">
        <v>521</v>
      </c>
      <c r="U50" s="45" t="s">
        <v>519</v>
      </c>
      <c r="V50" s="20" t="s">
        <v>741</v>
      </c>
    </row>
    <row r="51" spans="1:24" ht="30" customHeight="1" x14ac:dyDescent="0.25">
      <c r="A51" s="20" t="s">
        <v>497</v>
      </c>
      <c r="B51" s="20">
        <v>2</v>
      </c>
      <c r="C51" s="20" t="s">
        <v>590</v>
      </c>
      <c r="D51" s="20" t="s">
        <v>61</v>
      </c>
      <c r="E51" s="20" t="s">
        <v>518</v>
      </c>
      <c r="F51" s="20" t="s">
        <v>22</v>
      </c>
      <c r="G51" s="49" t="s">
        <v>867</v>
      </c>
      <c r="H51" s="27" t="s">
        <v>870</v>
      </c>
      <c r="I51" s="27" t="s">
        <v>620</v>
      </c>
      <c r="J51" s="45">
        <v>186.2</v>
      </c>
      <c r="K51" s="45">
        <v>189.6</v>
      </c>
      <c r="L51" s="45">
        <f t="shared" si="0"/>
        <v>3.4000000000000057</v>
      </c>
      <c r="M51" s="45" t="s">
        <v>527</v>
      </c>
      <c r="N51" s="45" t="s">
        <v>520</v>
      </c>
      <c r="O51" s="45" t="s">
        <v>752</v>
      </c>
      <c r="P51" s="45" t="s">
        <v>523</v>
      </c>
      <c r="Q51" s="45"/>
      <c r="R51" s="45"/>
      <c r="S51" s="45"/>
      <c r="T51" s="45" t="s">
        <v>521</v>
      </c>
      <c r="U51" s="45" t="s">
        <v>519</v>
      </c>
      <c r="V51" s="20" t="s">
        <v>741</v>
      </c>
    </row>
    <row r="52" spans="1:24" ht="30" customHeight="1" x14ac:dyDescent="0.25">
      <c r="A52" s="20" t="s">
        <v>497</v>
      </c>
      <c r="B52" s="20">
        <v>2</v>
      </c>
      <c r="C52" s="20" t="s">
        <v>590</v>
      </c>
      <c r="D52" s="20" t="s">
        <v>61</v>
      </c>
      <c r="E52" s="20" t="s">
        <v>518</v>
      </c>
      <c r="F52" s="20" t="s">
        <v>22</v>
      </c>
      <c r="G52" s="49" t="s">
        <v>621</v>
      </c>
      <c r="H52" s="27" t="s">
        <v>620</v>
      </c>
      <c r="I52" s="27" t="s">
        <v>622</v>
      </c>
      <c r="J52" s="45">
        <v>189.6</v>
      </c>
      <c r="K52" s="45">
        <v>191.2</v>
      </c>
      <c r="L52" s="45">
        <f t="shared" si="0"/>
        <v>1.5999999999999943</v>
      </c>
      <c r="M52" s="45" t="s">
        <v>527</v>
      </c>
      <c r="N52" s="45"/>
      <c r="O52" s="45" t="s">
        <v>753</v>
      </c>
      <c r="P52" s="45" t="s">
        <v>523</v>
      </c>
      <c r="Q52" s="45"/>
      <c r="R52" s="45"/>
      <c r="S52" s="45"/>
      <c r="T52" s="45" t="s">
        <v>521</v>
      </c>
      <c r="U52" s="45" t="s">
        <v>519</v>
      </c>
      <c r="V52" s="20" t="s">
        <v>741</v>
      </c>
    </row>
    <row r="53" spans="1:24" ht="30" customHeight="1" x14ac:dyDescent="0.25">
      <c r="A53" s="20" t="s">
        <v>497</v>
      </c>
      <c r="B53" s="20">
        <v>2</v>
      </c>
      <c r="C53" s="20" t="s">
        <v>590</v>
      </c>
      <c r="D53" s="20" t="s">
        <v>61</v>
      </c>
      <c r="E53" s="20" t="s">
        <v>518</v>
      </c>
      <c r="F53" s="20" t="s">
        <v>22</v>
      </c>
      <c r="G53" s="49" t="s">
        <v>623</v>
      </c>
      <c r="H53" s="27" t="s">
        <v>622</v>
      </c>
      <c r="I53" s="27" t="s">
        <v>624</v>
      </c>
      <c r="J53" s="45">
        <v>191.2</v>
      </c>
      <c r="K53" s="45">
        <v>194.2</v>
      </c>
      <c r="L53" s="45">
        <f t="shared" si="0"/>
        <v>3</v>
      </c>
      <c r="M53" s="45" t="s">
        <v>527</v>
      </c>
      <c r="N53" s="45"/>
      <c r="O53" s="45" t="s">
        <v>754</v>
      </c>
      <c r="P53" s="45" t="s">
        <v>523</v>
      </c>
      <c r="Q53" s="45"/>
      <c r="R53" s="45"/>
      <c r="S53" s="45"/>
      <c r="T53" s="45" t="s">
        <v>521</v>
      </c>
      <c r="U53" s="45" t="s">
        <v>519</v>
      </c>
      <c r="V53" s="20" t="s">
        <v>741</v>
      </c>
    </row>
    <row r="54" spans="1:24" ht="30" customHeight="1" x14ac:dyDescent="0.25">
      <c r="A54" s="20" t="s">
        <v>497</v>
      </c>
      <c r="B54" s="20">
        <v>2</v>
      </c>
      <c r="C54" s="20" t="s">
        <v>590</v>
      </c>
      <c r="D54" s="20" t="s">
        <v>61</v>
      </c>
      <c r="E54" s="20" t="s">
        <v>518</v>
      </c>
      <c r="F54" s="20" t="s">
        <v>22</v>
      </c>
      <c r="G54" s="49" t="s">
        <v>625</v>
      </c>
      <c r="H54" s="27" t="s">
        <v>624</v>
      </c>
      <c r="I54" s="27" t="s">
        <v>626</v>
      </c>
      <c r="J54" s="45">
        <v>194.2</v>
      </c>
      <c r="K54" s="45">
        <v>217.6</v>
      </c>
      <c r="L54" s="45">
        <f t="shared" si="0"/>
        <v>23.400000000000006</v>
      </c>
      <c r="M54" s="45" t="s">
        <v>519</v>
      </c>
      <c r="N54" s="45" t="s">
        <v>520</v>
      </c>
      <c r="O54" s="45" t="s">
        <v>755</v>
      </c>
      <c r="P54" s="45" t="s">
        <v>523</v>
      </c>
      <c r="Q54" s="45"/>
      <c r="R54" s="45"/>
      <c r="S54" s="45"/>
      <c r="T54" s="45" t="s">
        <v>521</v>
      </c>
      <c r="U54" s="45" t="s">
        <v>519</v>
      </c>
      <c r="V54" s="20" t="s">
        <v>741</v>
      </c>
    </row>
    <row r="55" spans="1:24" ht="30" customHeight="1" x14ac:dyDescent="0.25">
      <c r="A55" s="20" t="s">
        <v>497</v>
      </c>
      <c r="B55" s="20">
        <v>2</v>
      </c>
      <c r="C55" s="20" t="s">
        <v>590</v>
      </c>
      <c r="D55" s="20" t="s">
        <v>61</v>
      </c>
      <c r="E55" s="20" t="s">
        <v>518</v>
      </c>
      <c r="F55" s="20" t="s">
        <v>22</v>
      </c>
      <c r="G55" s="49" t="s">
        <v>627</v>
      </c>
      <c r="H55" s="27" t="s">
        <v>626</v>
      </c>
      <c r="I55" s="27" t="s">
        <v>628</v>
      </c>
      <c r="J55" s="45">
        <v>217.6</v>
      </c>
      <c r="K55" s="45">
        <v>226.5</v>
      </c>
      <c r="L55" s="45">
        <f t="shared" si="0"/>
        <v>8.9000000000000057</v>
      </c>
      <c r="M55" s="45" t="s">
        <v>519</v>
      </c>
      <c r="N55" s="45" t="s">
        <v>520</v>
      </c>
      <c r="O55" s="45" t="s">
        <v>756</v>
      </c>
      <c r="P55" s="45" t="s">
        <v>523</v>
      </c>
      <c r="Q55" s="45"/>
      <c r="R55" s="45"/>
      <c r="S55" s="45"/>
      <c r="T55" s="45" t="s">
        <v>521</v>
      </c>
      <c r="U55" s="45" t="s">
        <v>519</v>
      </c>
      <c r="V55" s="20" t="s">
        <v>741</v>
      </c>
    </row>
    <row r="56" spans="1:24" ht="30" customHeight="1" x14ac:dyDescent="0.25">
      <c r="A56" s="20" t="s">
        <v>497</v>
      </c>
      <c r="B56" s="20">
        <v>2</v>
      </c>
      <c r="C56" s="20" t="s">
        <v>590</v>
      </c>
      <c r="D56" s="20" t="s">
        <v>61</v>
      </c>
      <c r="E56" s="20" t="s">
        <v>518</v>
      </c>
      <c r="F56" s="20" t="s">
        <v>22</v>
      </c>
      <c r="G56" s="49" t="s">
        <v>629</v>
      </c>
      <c r="H56" s="27" t="s">
        <v>628</v>
      </c>
      <c r="I56" s="27" t="s">
        <v>630</v>
      </c>
      <c r="J56" s="45">
        <v>226.5</v>
      </c>
      <c r="K56" s="45">
        <v>232.7</v>
      </c>
      <c r="L56" s="45">
        <f t="shared" si="0"/>
        <v>6.1999999999999886</v>
      </c>
      <c r="M56" s="45" t="s">
        <v>519</v>
      </c>
      <c r="N56" s="45" t="s">
        <v>520</v>
      </c>
      <c r="O56" s="45" t="s">
        <v>757</v>
      </c>
      <c r="P56" s="45" t="s">
        <v>523</v>
      </c>
      <c r="Q56" s="45"/>
      <c r="R56" s="45"/>
      <c r="S56" s="45"/>
      <c r="T56" s="45" t="s">
        <v>521</v>
      </c>
      <c r="U56" s="45" t="s">
        <v>519</v>
      </c>
      <c r="V56" s="20" t="s">
        <v>741</v>
      </c>
    </row>
    <row r="57" spans="1:24" ht="30" customHeight="1" x14ac:dyDescent="0.25">
      <c r="A57" s="20" t="s">
        <v>497</v>
      </c>
      <c r="B57" s="20">
        <v>2</v>
      </c>
      <c r="C57" s="20" t="s">
        <v>590</v>
      </c>
      <c r="D57" s="20" t="s">
        <v>61</v>
      </c>
      <c r="E57" s="20" t="s">
        <v>518</v>
      </c>
      <c r="F57" s="20" t="s">
        <v>22</v>
      </c>
      <c r="G57" s="49" t="s">
        <v>871</v>
      </c>
      <c r="H57" s="27" t="s">
        <v>630</v>
      </c>
      <c r="I57" s="27" t="s">
        <v>872</v>
      </c>
      <c r="J57" s="45">
        <v>232.7</v>
      </c>
      <c r="K57" s="45">
        <v>248</v>
      </c>
      <c r="L57" s="45">
        <f t="shared" si="0"/>
        <v>15.300000000000011</v>
      </c>
      <c r="M57" s="45" t="s">
        <v>527</v>
      </c>
      <c r="N57" s="45" t="s">
        <v>520</v>
      </c>
      <c r="O57" s="45" t="s">
        <v>758</v>
      </c>
      <c r="P57" s="45" t="s">
        <v>523</v>
      </c>
      <c r="Q57" s="45"/>
      <c r="R57" s="45"/>
      <c r="S57" s="45"/>
      <c r="T57" s="45" t="s">
        <v>521</v>
      </c>
      <c r="U57" s="45" t="s">
        <v>519</v>
      </c>
      <c r="V57" s="20" t="s">
        <v>741</v>
      </c>
    </row>
    <row r="58" spans="1:24" ht="30" customHeight="1" x14ac:dyDescent="0.25">
      <c r="A58" s="20" t="s">
        <v>844</v>
      </c>
      <c r="B58" s="20">
        <v>2</v>
      </c>
      <c r="C58" s="20" t="s">
        <v>590</v>
      </c>
      <c r="D58" s="20" t="s">
        <v>61</v>
      </c>
      <c r="E58" s="20" t="s">
        <v>518</v>
      </c>
      <c r="F58" s="20" t="s">
        <v>22</v>
      </c>
      <c r="G58" s="49" t="s">
        <v>873</v>
      </c>
      <c r="H58" s="27" t="s">
        <v>872</v>
      </c>
      <c r="I58" s="27" t="s">
        <v>631</v>
      </c>
      <c r="J58" s="45">
        <v>248</v>
      </c>
      <c r="K58" s="45">
        <v>249.6</v>
      </c>
      <c r="L58" s="45">
        <f t="shared" ref="L58" si="9">ABS(K58-J58)</f>
        <v>1.5999999999999943</v>
      </c>
      <c r="M58" s="45" t="s">
        <v>519</v>
      </c>
      <c r="N58" s="45" t="s">
        <v>520</v>
      </c>
      <c r="O58" s="45" t="s">
        <v>758</v>
      </c>
      <c r="P58" s="45" t="s">
        <v>523</v>
      </c>
      <c r="Q58" s="45"/>
      <c r="R58" s="45"/>
      <c r="S58" s="45"/>
      <c r="T58" s="45" t="s">
        <v>521</v>
      </c>
      <c r="U58" s="45" t="s">
        <v>519</v>
      </c>
      <c r="V58" s="20" t="s">
        <v>741</v>
      </c>
    </row>
    <row r="59" spans="1:24" ht="30" customHeight="1" x14ac:dyDescent="0.25">
      <c r="A59" s="20" t="s">
        <v>844</v>
      </c>
      <c r="B59" s="20">
        <v>2</v>
      </c>
      <c r="C59" s="20" t="s">
        <v>590</v>
      </c>
      <c r="D59" s="20" t="s">
        <v>61</v>
      </c>
      <c r="E59" s="20" t="s">
        <v>518</v>
      </c>
      <c r="F59" s="20" t="s">
        <v>522</v>
      </c>
      <c r="G59" s="49" t="s">
        <v>874</v>
      </c>
      <c r="H59" s="27" t="s">
        <v>631</v>
      </c>
      <c r="I59" s="27" t="s">
        <v>876</v>
      </c>
      <c r="J59" s="45">
        <v>249.6</v>
      </c>
      <c r="K59" s="45">
        <v>251.8</v>
      </c>
      <c r="L59" s="45">
        <f t="shared" si="0"/>
        <v>2.2000000000000171</v>
      </c>
      <c r="M59" s="45" t="s">
        <v>519</v>
      </c>
      <c r="N59" s="45"/>
      <c r="O59" s="45" t="s">
        <v>759</v>
      </c>
      <c r="P59" s="45" t="s">
        <v>523</v>
      </c>
      <c r="Q59" s="45"/>
      <c r="R59" s="45"/>
      <c r="S59" s="45"/>
      <c r="T59" s="45" t="s">
        <v>521</v>
      </c>
      <c r="U59" s="45" t="s">
        <v>519</v>
      </c>
      <c r="V59" s="20" t="s">
        <v>760</v>
      </c>
    </row>
    <row r="60" spans="1:24" ht="30" customHeight="1" x14ac:dyDescent="0.25">
      <c r="A60" s="20" t="s">
        <v>498</v>
      </c>
      <c r="B60" s="20">
        <v>2</v>
      </c>
      <c r="C60" s="20" t="s">
        <v>590</v>
      </c>
      <c r="D60" s="20" t="s">
        <v>61</v>
      </c>
      <c r="E60" s="20" t="s">
        <v>518</v>
      </c>
      <c r="F60" s="20" t="s">
        <v>22</v>
      </c>
      <c r="G60" s="49" t="s">
        <v>879</v>
      </c>
      <c r="H60" s="27" t="s">
        <v>877</v>
      </c>
      <c r="I60" s="27" t="s">
        <v>878</v>
      </c>
      <c r="J60" s="45">
        <v>0</v>
      </c>
      <c r="K60" s="45">
        <v>3.4</v>
      </c>
      <c r="L60" s="45">
        <f t="shared" si="0"/>
        <v>3.4</v>
      </c>
      <c r="M60" s="45" t="s">
        <v>527</v>
      </c>
      <c r="N60" s="45"/>
      <c r="O60" s="45"/>
      <c r="P60" s="45"/>
      <c r="Q60" s="45"/>
      <c r="R60" s="45"/>
      <c r="S60" s="45"/>
      <c r="T60" s="45"/>
      <c r="U60" s="45"/>
      <c r="V60" s="20"/>
      <c r="X60" s="50"/>
    </row>
    <row r="61" spans="1:24" ht="30" customHeight="1" x14ac:dyDescent="0.25">
      <c r="A61" s="20" t="s">
        <v>497</v>
      </c>
      <c r="B61" s="20">
        <v>2</v>
      </c>
      <c r="C61" s="20" t="s">
        <v>590</v>
      </c>
      <c r="D61" s="20" t="s">
        <v>61</v>
      </c>
      <c r="E61" s="20" t="s">
        <v>518</v>
      </c>
      <c r="F61" s="20" t="s">
        <v>522</v>
      </c>
      <c r="G61" s="49" t="s">
        <v>875</v>
      </c>
      <c r="H61" s="27" t="s">
        <v>876</v>
      </c>
      <c r="I61" s="27" t="s">
        <v>632</v>
      </c>
      <c r="J61" s="45">
        <v>251.8</v>
      </c>
      <c r="K61" s="45">
        <v>262.3</v>
      </c>
      <c r="L61" s="45">
        <f t="shared" ref="L61" si="10">ABS(K61-J61)</f>
        <v>10.5</v>
      </c>
      <c r="M61" s="45" t="s">
        <v>527</v>
      </c>
      <c r="N61" s="45"/>
      <c r="O61" s="45" t="s">
        <v>759</v>
      </c>
      <c r="P61" s="45" t="s">
        <v>523</v>
      </c>
      <c r="Q61" s="45"/>
      <c r="R61" s="45"/>
      <c r="S61" s="45"/>
      <c r="T61" s="45" t="s">
        <v>521</v>
      </c>
      <c r="U61" s="45" t="s">
        <v>519</v>
      </c>
      <c r="V61" s="20" t="s">
        <v>760</v>
      </c>
    </row>
    <row r="62" spans="1:24" ht="30" customHeight="1" x14ac:dyDescent="0.25">
      <c r="A62" s="20" t="s">
        <v>497</v>
      </c>
      <c r="B62" s="20">
        <v>2</v>
      </c>
      <c r="C62" s="20" t="s">
        <v>590</v>
      </c>
      <c r="D62" s="20" t="s">
        <v>61</v>
      </c>
      <c r="E62" s="20" t="s">
        <v>518</v>
      </c>
      <c r="F62" s="20" t="s">
        <v>522</v>
      </c>
      <c r="G62" s="49" t="s">
        <v>633</v>
      </c>
      <c r="H62" s="27" t="s">
        <v>632</v>
      </c>
      <c r="I62" s="27" t="s">
        <v>634</v>
      </c>
      <c r="J62" s="45">
        <v>262.3</v>
      </c>
      <c r="K62" s="45">
        <v>266</v>
      </c>
      <c r="L62" s="45">
        <f t="shared" si="0"/>
        <v>3.6999999999999886</v>
      </c>
      <c r="M62" s="45" t="s">
        <v>519</v>
      </c>
      <c r="N62" s="45" t="s">
        <v>520</v>
      </c>
      <c r="O62" s="45" t="s">
        <v>761</v>
      </c>
      <c r="P62" s="45" t="s">
        <v>523</v>
      </c>
      <c r="Q62" s="45"/>
      <c r="R62" s="45"/>
      <c r="S62" s="45"/>
      <c r="T62" s="45" t="s">
        <v>521</v>
      </c>
      <c r="U62" s="45" t="s">
        <v>519</v>
      </c>
      <c r="V62" s="20" t="s">
        <v>760</v>
      </c>
      <c r="X62" s="50"/>
    </row>
    <row r="63" spans="1:24" ht="30" customHeight="1" x14ac:dyDescent="0.25">
      <c r="A63" s="20" t="s">
        <v>497</v>
      </c>
      <c r="B63" s="20">
        <v>2</v>
      </c>
      <c r="C63" s="20" t="s">
        <v>590</v>
      </c>
      <c r="D63" s="20" t="s">
        <v>61</v>
      </c>
      <c r="E63" s="20" t="s">
        <v>518</v>
      </c>
      <c r="F63" s="20" t="s">
        <v>522</v>
      </c>
      <c r="G63" s="49" t="s">
        <v>635</v>
      </c>
      <c r="H63" s="27" t="s">
        <v>634</v>
      </c>
      <c r="I63" s="27" t="s">
        <v>636</v>
      </c>
      <c r="J63" s="45">
        <v>266</v>
      </c>
      <c r="K63" s="45">
        <v>274</v>
      </c>
      <c r="L63" s="45">
        <f t="shared" si="0"/>
        <v>8</v>
      </c>
      <c r="M63" s="45" t="s">
        <v>527</v>
      </c>
      <c r="N63" s="45"/>
      <c r="O63" s="45" t="s">
        <v>762</v>
      </c>
      <c r="P63" s="45" t="s">
        <v>523</v>
      </c>
      <c r="Q63" s="45"/>
      <c r="R63" s="45"/>
      <c r="S63" s="45"/>
      <c r="T63" s="45" t="s">
        <v>521</v>
      </c>
      <c r="U63" s="45" t="s">
        <v>519</v>
      </c>
      <c r="V63" s="20" t="s">
        <v>760</v>
      </c>
      <c r="X63" s="50"/>
    </row>
    <row r="64" spans="1:24" ht="30" customHeight="1" x14ac:dyDescent="0.25">
      <c r="A64" s="20" t="s">
        <v>497</v>
      </c>
      <c r="B64" s="20">
        <v>2</v>
      </c>
      <c r="C64" s="20" t="s">
        <v>590</v>
      </c>
      <c r="D64" s="20" t="s">
        <v>61</v>
      </c>
      <c r="E64" s="20" t="s">
        <v>518</v>
      </c>
      <c r="F64" s="20" t="s">
        <v>522</v>
      </c>
      <c r="G64" s="49" t="s">
        <v>637</v>
      </c>
      <c r="H64" s="27" t="s">
        <v>636</v>
      </c>
      <c r="I64" s="27" t="s">
        <v>638</v>
      </c>
      <c r="J64" s="45">
        <v>274</v>
      </c>
      <c r="K64" s="45">
        <v>275</v>
      </c>
      <c r="L64" s="45">
        <f t="shared" si="0"/>
        <v>1</v>
      </c>
      <c r="M64" s="45" t="s">
        <v>527</v>
      </c>
      <c r="N64" s="45"/>
      <c r="O64" s="45" t="s">
        <v>763</v>
      </c>
      <c r="P64" s="45" t="s">
        <v>523</v>
      </c>
      <c r="Q64" s="45"/>
      <c r="R64" s="45"/>
      <c r="S64" s="45"/>
      <c r="T64" s="45" t="s">
        <v>521</v>
      </c>
      <c r="U64" s="45" t="s">
        <v>519</v>
      </c>
      <c r="V64" s="20" t="s">
        <v>760</v>
      </c>
      <c r="X64" s="50"/>
    </row>
    <row r="65" spans="1:24" ht="30" customHeight="1" x14ac:dyDescent="0.25">
      <c r="A65" s="20" t="s">
        <v>497</v>
      </c>
      <c r="B65" s="20">
        <v>2</v>
      </c>
      <c r="C65" s="20" t="s">
        <v>590</v>
      </c>
      <c r="D65" s="20" t="s">
        <v>61</v>
      </c>
      <c r="E65" s="20" t="s">
        <v>518</v>
      </c>
      <c r="F65" s="20" t="s">
        <v>522</v>
      </c>
      <c r="G65" s="49" t="s">
        <v>639</v>
      </c>
      <c r="H65" s="27" t="s">
        <v>638</v>
      </c>
      <c r="I65" s="27" t="s">
        <v>640</v>
      </c>
      <c r="J65" s="45">
        <v>275</v>
      </c>
      <c r="K65" s="45">
        <v>283.2</v>
      </c>
      <c r="L65" s="45">
        <f t="shared" si="0"/>
        <v>8.1999999999999886</v>
      </c>
      <c r="M65" s="45" t="s">
        <v>527</v>
      </c>
      <c r="N65" s="45"/>
      <c r="O65" s="45" t="s">
        <v>764</v>
      </c>
      <c r="P65" s="45" t="s">
        <v>523</v>
      </c>
      <c r="Q65" s="45"/>
      <c r="R65" s="45"/>
      <c r="S65" s="45"/>
      <c r="T65" s="45" t="s">
        <v>521</v>
      </c>
      <c r="U65" s="45" t="s">
        <v>519</v>
      </c>
      <c r="V65" s="20" t="s">
        <v>760</v>
      </c>
      <c r="X65" s="50"/>
    </row>
    <row r="66" spans="1:24" ht="30" customHeight="1" x14ac:dyDescent="0.25">
      <c r="A66" s="20" t="s">
        <v>497</v>
      </c>
      <c r="B66" s="20">
        <v>2</v>
      </c>
      <c r="C66" s="20" t="s">
        <v>590</v>
      </c>
      <c r="D66" s="20" t="s">
        <v>61</v>
      </c>
      <c r="E66" s="20" t="s">
        <v>518</v>
      </c>
      <c r="F66" s="20" t="s">
        <v>522</v>
      </c>
      <c r="G66" s="49" t="s">
        <v>880</v>
      </c>
      <c r="H66" s="27" t="s">
        <v>640</v>
      </c>
      <c r="I66" s="27" t="s">
        <v>882</v>
      </c>
      <c r="J66" s="45">
        <v>283.2</v>
      </c>
      <c r="K66" s="45">
        <v>319.5</v>
      </c>
      <c r="L66" s="45">
        <f t="shared" si="0"/>
        <v>36.300000000000011</v>
      </c>
      <c r="M66" s="45" t="s">
        <v>519</v>
      </c>
      <c r="N66" s="45" t="s">
        <v>520</v>
      </c>
      <c r="O66" s="45" t="s">
        <v>765</v>
      </c>
      <c r="P66" s="45" t="s">
        <v>523</v>
      </c>
      <c r="Q66" s="45"/>
      <c r="R66" s="45"/>
      <c r="S66" s="45"/>
      <c r="T66" s="45" t="s">
        <v>521</v>
      </c>
      <c r="U66" s="45" t="s">
        <v>519</v>
      </c>
      <c r="V66" s="20" t="s">
        <v>760</v>
      </c>
      <c r="X66" s="50"/>
    </row>
    <row r="67" spans="1:24" ht="30" customHeight="1" x14ac:dyDescent="0.25">
      <c r="A67" s="20" t="s">
        <v>497</v>
      </c>
      <c r="B67" s="20">
        <v>2</v>
      </c>
      <c r="C67" s="20" t="s">
        <v>590</v>
      </c>
      <c r="D67" s="20" t="s">
        <v>61</v>
      </c>
      <c r="E67" s="20" t="s">
        <v>518</v>
      </c>
      <c r="F67" s="20" t="s">
        <v>522</v>
      </c>
      <c r="G67" s="49" t="s">
        <v>881</v>
      </c>
      <c r="H67" s="27" t="s">
        <v>882</v>
      </c>
      <c r="I67" s="27" t="s">
        <v>641</v>
      </c>
      <c r="J67" s="45">
        <v>319.5</v>
      </c>
      <c r="K67" s="45">
        <v>322.5</v>
      </c>
      <c r="L67" s="45">
        <f t="shared" ref="L67" si="11">ABS(K67-J67)</f>
        <v>3</v>
      </c>
      <c r="M67" s="45" t="s">
        <v>519</v>
      </c>
      <c r="N67" s="45" t="s">
        <v>520</v>
      </c>
      <c r="O67" s="45" t="s">
        <v>765</v>
      </c>
      <c r="P67" s="45" t="s">
        <v>523</v>
      </c>
      <c r="Q67" s="45"/>
      <c r="R67" s="45"/>
      <c r="S67" s="45"/>
      <c r="T67" s="45" t="s">
        <v>521</v>
      </c>
      <c r="U67" s="45" t="s">
        <v>519</v>
      </c>
      <c r="V67" s="20" t="s">
        <v>760</v>
      </c>
      <c r="X67" s="50"/>
    </row>
    <row r="68" spans="1:24" ht="30" customHeight="1" x14ac:dyDescent="0.25">
      <c r="A68" s="20" t="s">
        <v>497</v>
      </c>
      <c r="B68" s="20">
        <v>2</v>
      </c>
      <c r="C68" s="20" t="s">
        <v>590</v>
      </c>
      <c r="D68" s="20" t="s">
        <v>61</v>
      </c>
      <c r="E68" s="20" t="s">
        <v>518</v>
      </c>
      <c r="F68" s="20" t="s">
        <v>522</v>
      </c>
      <c r="G68" s="49" t="s">
        <v>642</v>
      </c>
      <c r="H68" s="27" t="s">
        <v>641</v>
      </c>
      <c r="I68" s="27" t="s">
        <v>643</v>
      </c>
      <c r="J68" s="45">
        <v>322.5</v>
      </c>
      <c r="K68" s="45">
        <v>327.2</v>
      </c>
      <c r="L68" s="45">
        <f t="shared" si="0"/>
        <v>4.6999999999999886</v>
      </c>
      <c r="M68" s="45" t="s">
        <v>527</v>
      </c>
      <c r="N68" s="45"/>
      <c r="O68" s="45" t="s">
        <v>766</v>
      </c>
      <c r="P68" s="45" t="s">
        <v>523</v>
      </c>
      <c r="Q68" s="45"/>
      <c r="R68" s="45"/>
      <c r="S68" s="45"/>
      <c r="T68" s="45" t="s">
        <v>521</v>
      </c>
      <c r="U68" s="45" t="s">
        <v>519</v>
      </c>
      <c r="V68" s="20" t="s">
        <v>760</v>
      </c>
      <c r="X68" s="50"/>
    </row>
    <row r="69" spans="1:24" ht="30" customHeight="1" x14ac:dyDescent="0.25">
      <c r="A69" s="20" t="s">
        <v>844</v>
      </c>
      <c r="B69" s="20">
        <v>2</v>
      </c>
      <c r="C69" s="20" t="s">
        <v>590</v>
      </c>
      <c r="D69" s="20" t="s">
        <v>61</v>
      </c>
      <c r="E69" s="20" t="s">
        <v>518</v>
      </c>
      <c r="F69" s="20" t="s">
        <v>22</v>
      </c>
      <c r="G69" s="49" t="s">
        <v>644</v>
      </c>
      <c r="H69" s="27" t="s">
        <v>643</v>
      </c>
      <c r="I69" s="27" t="s">
        <v>645</v>
      </c>
      <c r="J69" s="45">
        <v>327.2</v>
      </c>
      <c r="K69" s="45">
        <v>330.3</v>
      </c>
      <c r="L69" s="45">
        <f t="shared" si="0"/>
        <v>3.1000000000000227</v>
      </c>
      <c r="M69" s="45" t="s">
        <v>527</v>
      </c>
      <c r="N69" s="45"/>
      <c r="O69" s="45" t="s">
        <v>767</v>
      </c>
      <c r="P69" s="45" t="s">
        <v>521</v>
      </c>
      <c r="Q69" s="45"/>
      <c r="R69" s="45"/>
      <c r="S69" s="45"/>
      <c r="T69" s="45" t="s">
        <v>521</v>
      </c>
      <c r="U69" s="45" t="s">
        <v>519</v>
      </c>
      <c r="V69" s="20" t="s">
        <v>760</v>
      </c>
      <c r="X69" s="50"/>
    </row>
    <row r="70" spans="1:24" ht="30" customHeight="1" x14ac:dyDescent="0.25">
      <c r="A70" s="20" t="s">
        <v>844</v>
      </c>
      <c r="B70" s="20">
        <v>2</v>
      </c>
      <c r="C70" s="20" t="s">
        <v>590</v>
      </c>
      <c r="D70" s="20" t="s">
        <v>61</v>
      </c>
      <c r="E70" s="20" t="s">
        <v>518</v>
      </c>
      <c r="F70" s="20" t="s">
        <v>22</v>
      </c>
      <c r="G70" s="49" t="s">
        <v>646</v>
      </c>
      <c r="H70" s="27" t="s">
        <v>645</v>
      </c>
      <c r="I70" s="27" t="s">
        <v>647</v>
      </c>
      <c r="J70" s="45">
        <v>330.3</v>
      </c>
      <c r="K70" s="45">
        <v>332.9</v>
      </c>
      <c r="L70" s="45">
        <f t="shared" si="0"/>
        <v>2.5999999999999659</v>
      </c>
      <c r="M70" s="45" t="s">
        <v>527</v>
      </c>
      <c r="N70" s="45"/>
      <c r="O70" s="45" t="s">
        <v>768</v>
      </c>
      <c r="P70" s="45" t="s">
        <v>521</v>
      </c>
      <c r="Q70" s="45"/>
      <c r="R70" s="45"/>
      <c r="S70" s="45"/>
      <c r="T70" s="45" t="s">
        <v>521</v>
      </c>
      <c r="U70" s="45" t="s">
        <v>519</v>
      </c>
      <c r="V70" s="20" t="s">
        <v>760</v>
      </c>
      <c r="X70" s="50"/>
    </row>
    <row r="71" spans="1:24" ht="30" customHeight="1" x14ac:dyDescent="0.25">
      <c r="A71" s="20" t="s">
        <v>844</v>
      </c>
      <c r="B71" s="20">
        <v>2</v>
      </c>
      <c r="C71" s="20" t="s">
        <v>590</v>
      </c>
      <c r="D71" s="20" t="s">
        <v>61</v>
      </c>
      <c r="E71" s="20" t="s">
        <v>518</v>
      </c>
      <c r="F71" s="20" t="s">
        <v>22</v>
      </c>
      <c r="G71" s="49" t="s">
        <v>648</v>
      </c>
      <c r="H71" s="27" t="s">
        <v>649</v>
      </c>
      <c r="I71" s="27" t="s">
        <v>650</v>
      </c>
      <c r="J71" s="45">
        <v>332.9</v>
      </c>
      <c r="K71" s="45">
        <v>337.7</v>
      </c>
      <c r="L71" s="45">
        <f t="shared" si="0"/>
        <v>4.8000000000000114</v>
      </c>
      <c r="M71" s="45" t="s">
        <v>527</v>
      </c>
      <c r="N71" s="45"/>
      <c r="O71" s="45" t="s">
        <v>769</v>
      </c>
      <c r="P71" s="45" t="s">
        <v>521</v>
      </c>
      <c r="Q71" s="45"/>
      <c r="R71" s="45"/>
      <c r="S71" s="45"/>
      <c r="T71" s="45" t="s">
        <v>521</v>
      </c>
      <c r="U71" s="45" t="s">
        <v>519</v>
      </c>
      <c r="V71" s="20" t="s">
        <v>760</v>
      </c>
      <c r="X71" s="50"/>
    </row>
    <row r="72" spans="1:24" ht="30" customHeight="1" x14ac:dyDescent="0.25">
      <c r="A72" s="20" t="s">
        <v>844</v>
      </c>
      <c r="B72" s="20">
        <v>2</v>
      </c>
      <c r="C72" s="20" t="s">
        <v>590</v>
      </c>
      <c r="D72" s="20" t="s">
        <v>61</v>
      </c>
      <c r="E72" s="20" t="s">
        <v>518</v>
      </c>
      <c r="F72" s="20" t="s">
        <v>22</v>
      </c>
      <c r="G72" s="49" t="s">
        <v>651</v>
      </c>
      <c r="H72" s="27" t="s">
        <v>652</v>
      </c>
      <c r="I72" s="27" t="s">
        <v>653</v>
      </c>
      <c r="J72" s="45">
        <v>337.7</v>
      </c>
      <c r="K72" s="45">
        <v>341.4</v>
      </c>
      <c r="L72" s="45">
        <f t="shared" si="0"/>
        <v>3.6999999999999886</v>
      </c>
      <c r="M72" s="45" t="s">
        <v>527</v>
      </c>
      <c r="N72" s="45"/>
      <c r="O72" s="45" t="s">
        <v>770</v>
      </c>
      <c r="P72" s="45" t="s">
        <v>521</v>
      </c>
      <c r="Q72" s="45"/>
      <c r="R72" s="45"/>
      <c r="S72" s="45"/>
      <c r="T72" s="45" t="s">
        <v>521</v>
      </c>
      <c r="U72" s="45" t="s">
        <v>519</v>
      </c>
      <c r="V72" s="20" t="s">
        <v>760</v>
      </c>
      <c r="X72" s="50"/>
    </row>
    <row r="73" spans="1:24" ht="30" customHeight="1" x14ac:dyDescent="0.25">
      <c r="A73" s="20" t="s">
        <v>844</v>
      </c>
      <c r="B73" s="20">
        <v>2</v>
      </c>
      <c r="C73" s="20" t="s">
        <v>590</v>
      </c>
      <c r="D73" s="20" t="s">
        <v>61</v>
      </c>
      <c r="E73" s="20" t="s">
        <v>518</v>
      </c>
      <c r="F73" s="20" t="s">
        <v>22</v>
      </c>
      <c r="G73" s="49" t="s">
        <v>654</v>
      </c>
      <c r="H73" s="27" t="s">
        <v>655</v>
      </c>
      <c r="I73" s="27" t="s">
        <v>656</v>
      </c>
      <c r="J73" s="45">
        <v>341.4</v>
      </c>
      <c r="K73" s="45">
        <v>350.3</v>
      </c>
      <c r="L73" s="45">
        <f t="shared" si="0"/>
        <v>8.9000000000000341</v>
      </c>
      <c r="M73" s="45" t="s">
        <v>527</v>
      </c>
      <c r="N73" s="45"/>
      <c r="O73" s="45" t="s">
        <v>771</v>
      </c>
      <c r="P73" s="45" t="s">
        <v>521</v>
      </c>
      <c r="Q73" s="45"/>
      <c r="R73" s="45"/>
      <c r="S73" s="45"/>
      <c r="T73" s="45" t="s">
        <v>521</v>
      </c>
      <c r="U73" s="45" t="s">
        <v>519</v>
      </c>
      <c r="V73" s="20" t="s">
        <v>760</v>
      </c>
      <c r="X73" s="50"/>
    </row>
    <row r="74" spans="1:24" ht="30" customHeight="1" x14ac:dyDescent="0.25">
      <c r="A74" s="20" t="s">
        <v>844</v>
      </c>
      <c r="B74" s="20">
        <v>2</v>
      </c>
      <c r="C74" s="20" t="s">
        <v>590</v>
      </c>
      <c r="D74" s="20" t="s">
        <v>61</v>
      </c>
      <c r="E74" s="20" t="s">
        <v>518</v>
      </c>
      <c r="F74" s="20" t="s">
        <v>22</v>
      </c>
      <c r="G74" s="49" t="s">
        <v>657</v>
      </c>
      <c r="H74" s="27" t="s">
        <v>658</v>
      </c>
      <c r="I74" s="27" t="s">
        <v>659</v>
      </c>
      <c r="J74" s="45">
        <v>350.3</v>
      </c>
      <c r="K74" s="45">
        <v>350.9</v>
      </c>
      <c r="L74" s="45">
        <f t="shared" si="0"/>
        <v>0.59999999999996589</v>
      </c>
      <c r="M74" s="45" t="s">
        <v>527</v>
      </c>
      <c r="N74" s="45"/>
      <c r="O74" s="45" t="s">
        <v>772</v>
      </c>
      <c r="P74" s="45" t="s">
        <v>521</v>
      </c>
      <c r="Q74" s="45"/>
      <c r="R74" s="45"/>
      <c r="S74" s="45"/>
      <c r="T74" s="45" t="s">
        <v>521</v>
      </c>
      <c r="U74" s="45" t="s">
        <v>519</v>
      </c>
      <c r="V74" s="20" t="s">
        <v>760</v>
      </c>
      <c r="X74" s="50"/>
    </row>
    <row r="75" spans="1:24" ht="30" customHeight="1" x14ac:dyDescent="0.25">
      <c r="A75" s="20" t="s">
        <v>844</v>
      </c>
      <c r="B75" s="20">
        <v>2</v>
      </c>
      <c r="C75" s="20" t="s">
        <v>590</v>
      </c>
      <c r="D75" s="20" t="s">
        <v>61</v>
      </c>
      <c r="E75" s="20" t="s">
        <v>518</v>
      </c>
      <c r="F75" s="20" t="s">
        <v>22</v>
      </c>
      <c r="G75" s="49" t="s">
        <v>660</v>
      </c>
      <c r="H75" s="27" t="s">
        <v>661</v>
      </c>
      <c r="I75" s="27" t="s">
        <v>662</v>
      </c>
      <c r="J75" s="45">
        <v>350.9</v>
      </c>
      <c r="K75" s="45">
        <v>352.3</v>
      </c>
      <c r="L75" s="45">
        <f t="shared" si="0"/>
        <v>1.4000000000000341</v>
      </c>
      <c r="M75" s="45" t="s">
        <v>527</v>
      </c>
      <c r="N75" s="45"/>
      <c r="O75" s="45" t="s">
        <v>773</v>
      </c>
      <c r="P75" s="45" t="s">
        <v>521</v>
      </c>
      <c r="Q75" s="45"/>
      <c r="R75" s="45"/>
      <c r="S75" s="45"/>
      <c r="T75" s="45" t="s">
        <v>521</v>
      </c>
      <c r="U75" s="45" t="s">
        <v>519</v>
      </c>
      <c r="V75" s="20" t="s">
        <v>760</v>
      </c>
      <c r="X75" s="50"/>
    </row>
    <row r="76" spans="1:24" ht="30" customHeight="1" x14ac:dyDescent="0.25">
      <c r="A76" s="20" t="s">
        <v>844</v>
      </c>
      <c r="B76" s="20">
        <v>2</v>
      </c>
      <c r="C76" s="20" t="s">
        <v>590</v>
      </c>
      <c r="D76" s="20" t="s">
        <v>61</v>
      </c>
      <c r="E76" s="20" t="s">
        <v>518</v>
      </c>
      <c r="F76" s="20" t="s">
        <v>22</v>
      </c>
      <c r="G76" s="49" t="s">
        <v>663</v>
      </c>
      <c r="H76" s="27" t="s">
        <v>662</v>
      </c>
      <c r="I76" s="27" t="s">
        <v>664</v>
      </c>
      <c r="J76" s="45">
        <v>352.3</v>
      </c>
      <c r="K76" s="45">
        <v>355.7</v>
      </c>
      <c r="L76" s="45">
        <f t="shared" si="0"/>
        <v>3.3999999999999773</v>
      </c>
      <c r="M76" s="45" t="s">
        <v>527</v>
      </c>
      <c r="N76" s="45"/>
      <c r="O76" s="45" t="s">
        <v>774</v>
      </c>
      <c r="P76" s="45" t="s">
        <v>521</v>
      </c>
      <c r="Q76" s="45"/>
      <c r="R76" s="45"/>
      <c r="S76" s="45"/>
      <c r="T76" s="45" t="s">
        <v>521</v>
      </c>
      <c r="U76" s="45" t="s">
        <v>519</v>
      </c>
      <c r="V76" s="20" t="s">
        <v>760</v>
      </c>
      <c r="X76" s="50"/>
    </row>
    <row r="77" spans="1:24" ht="30" customHeight="1" x14ac:dyDescent="0.25">
      <c r="A77" s="20" t="s">
        <v>844</v>
      </c>
      <c r="B77" s="20">
        <v>2</v>
      </c>
      <c r="C77" s="20" t="s">
        <v>590</v>
      </c>
      <c r="D77" s="20" t="s">
        <v>61</v>
      </c>
      <c r="E77" s="20" t="s">
        <v>518</v>
      </c>
      <c r="F77" s="20" t="s">
        <v>22</v>
      </c>
      <c r="G77" s="49" t="s">
        <v>665</v>
      </c>
      <c r="H77" s="27" t="s">
        <v>666</v>
      </c>
      <c r="I77" s="27" t="s">
        <v>667</v>
      </c>
      <c r="J77" s="45">
        <v>355.7</v>
      </c>
      <c r="K77" s="45">
        <v>361.4</v>
      </c>
      <c r="L77" s="45">
        <f t="shared" si="0"/>
        <v>5.6999999999999886</v>
      </c>
      <c r="M77" s="45" t="s">
        <v>527</v>
      </c>
      <c r="N77" s="45"/>
      <c r="O77" s="45" t="s">
        <v>775</v>
      </c>
      <c r="P77" s="45" t="s">
        <v>521</v>
      </c>
      <c r="Q77" s="45"/>
      <c r="R77" s="45"/>
      <c r="S77" s="45"/>
      <c r="T77" s="45" t="s">
        <v>521</v>
      </c>
      <c r="U77" s="45" t="s">
        <v>519</v>
      </c>
      <c r="V77" s="20" t="s">
        <v>760</v>
      </c>
    </row>
    <row r="78" spans="1:24" ht="30" customHeight="1" x14ac:dyDescent="0.25">
      <c r="A78" s="20" t="s">
        <v>497</v>
      </c>
      <c r="B78" s="20">
        <v>2</v>
      </c>
      <c r="C78" s="20" t="s">
        <v>590</v>
      </c>
      <c r="D78" s="20" t="s">
        <v>61</v>
      </c>
      <c r="E78" s="20" t="s">
        <v>518</v>
      </c>
      <c r="F78" s="20" t="s">
        <v>22</v>
      </c>
      <c r="G78" s="49" t="s">
        <v>668</v>
      </c>
      <c r="H78" s="27" t="s">
        <v>669</v>
      </c>
      <c r="I78" s="27" t="s">
        <v>670</v>
      </c>
      <c r="J78" s="45">
        <v>361.4</v>
      </c>
      <c r="K78" s="45">
        <v>410.7</v>
      </c>
      <c r="L78" s="45">
        <f t="shared" si="0"/>
        <v>49.300000000000011</v>
      </c>
      <c r="M78" s="45" t="s">
        <v>519</v>
      </c>
      <c r="N78" s="45"/>
      <c r="O78" s="45" t="s">
        <v>776</v>
      </c>
      <c r="P78" s="45" t="s">
        <v>523</v>
      </c>
      <c r="Q78" s="45"/>
      <c r="R78" s="45"/>
      <c r="S78" s="45"/>
      <c r="T78" s="45" t="s">
        <v>521</v>
      </c>
      <c r="U78" s="45" t="s">
        <v>519</v>
      </c>
      <c r="V78" s="20" t="s">
        <v>760</v>
      </c>
    </row>
    <row r="79" spans="1:24" ht="30" customHeight="1" x14ac:dyDescent="0.25">
      <c r="A79" s="20" t="s">
        <v>497</v>
      </c>
      <c r="B79" s="20">
        <v>2</v>
      </c>
      <c r="C79" s="20" t="s">
        <v>590</v>
      </c>
      <c r="D79" s="20" t="s">
        <v>61</v>
      </c>
      <c r="E79" s="20" t="s">
        <v>518</v>
      </c>
      <c r="F79" s="20" t="s">
        <v>22</v>
      </c>
      <c r="G79" s="49" t="s">
        <v>671</v>
      </c>
      <c r="H79" s="27" t="s">
        <v>670</v>
      </c>
      <c r="I79" s="27" t="s">
        <v>672</v>
      </c>
      <c r="J79" s="45">
        <v>410.7</v>
      </c>
      <c r="K79" s="45">
        <v>419.1</v>
      </c>
      <c r="L79" s="45">
        <f t="shared" si="0"/>
        <v>8.4000000000000341</v>
      </c>
      <c r="M79" s="45" t="s">
        <v>519</v>
      </c>
      <c r="N79" s="45"/>
      <c r="O79" s="45" t="s">
        <v>777</v>
      </c>
      <c r="P79" s="45" t="s">
        <v>523</v>
      </c>
      <c r="Q79" s="45"/>
      <c r="R79" s="45"/>
      <c r="S79" s="45"/>
      <c r="T79" s="45" t="s">
        <v>521</v>
      </c>
      <c r="U79" s="45" t="s">
        <v>519</v>
      </c>
      <c r="V79" s="20" t="s">
        <v>760</v>
      </c>
    </row>
    <row r="80" spans="1:24" ht="30" customHeight="1" x14ac:dyDescent="0.25">
      <c r="A80" s="20" t="s">
        <v>497</v>
      </c>
      <c r="B80" s="20">
        <v>2</v>
      </c>
      <c r="C80" s="20" t="s">
        <v>590</v>
      </c>
      <c r="D80" s="20" t="s">
        <v>61</v>
      </c>
      <c r="E80" s="20" t="s">
        <v>518</v>
      </c>
      <c r="F80" s="20" t="s">
        <v>22</v>
      </c>
      <c r="G80" s="49" t="s">
        <v>673</v>
      </c>
      <c r="H80" s="27" t="s">
        <v>672</v>
      </c>
      <c r="I80" s="27" t="s">
        <v>674</v>
      </c>
      <c r="J80" s="45">
        <v>419.1</v>
      </c>
      <c r="K80" s="45">
        <v>421.7</v>
      </c>
      <c r="L80" s="45">
        <f t="shared" si="0"/>
        <v>2.5999999999999659</v>
      </c>
      <c r="M80" s="45" t="s">
        <v>519</v>
      </c>
      <c r="N80" s="45"/>
      <c r="O80" s="45" t="s">
        <v>778</v>
      </c>
      <c r="P80" s="45" t="s">
        <v>523</v>
      </c>
      <c r="Q80" s="45"/>
      <c r="R80" s="45"/>
      <c r="S80" s="45"/>
      <c r="T80" s="45" t="s">
        <v>521</v>
      </c>
      <c r="U80" s="45" t="s">
        <v>519</v>
      </c>
      <c r="V80" s="20" t="s">
        <v>760</v>
      </c>
    </row>
    <row r="81" spans="1:22" ht="30" customHeight="1" x14ac:dyDescent="0.25">
      <c r="A81" s="20" t="s">
        <v>497</v>
      </c>
      <c r="B81" s="20">
        <v>2</v>
      </c>
      <c r="C81" s="20" t="s">
        <v>590</v>
      </c>
      <c r="D81" s="20" t="s">
        <v>61</v>
      </c>
      <c r="E81" s="20" t="s">
        <v>518</v>
      </c>
      <c r="F81" s="20" t="s">
        <v>22</v>
      </c>
      <c r="G81" s="49" t="s">
        <v>675</v>
      </c>
      <c r="H81" s="27" t="s">
        <v>674</v>
      </c>
      <c r="I81" s="27" t="s">
        <v>676</v>
      </c>
      <c r="J81" s="45">
        <v>421.7</v>
      </c>
      <c r="K81" s="45">
        <v>430.5</v>
      </c>
      <c r="L81" s="45">
        <f t="shared" si="0"/>
        <v>8.8000000000000114</v>
      </c>
      <c r="M81" s="45" t="s">
        <v>519</v>
      </c>
      <c r="N81" s="45"/>
      <c r="O81" s="45" t="s">
        <v>779</v>
      </c>
      <c r="P81" s="45" t="s">
        <v>523</v>
      </c>
      <c r="Q81" s="45"/>
      <c r="R81" s="45"/>
      <c r="S81" s="45"/>
      <c r="T81" s="45" t="s">
        <v>521</v>
      </c>
      <c r="U81" s="45" t="s">
        <v>519</v>
      </c>
      <c r="V81" s="20" t="s">
        <v>760</v>
      </c>
    </row>
    <row r="82" spans="1:22" ht="30" customHeight="1" x14ac:dyDescent="0.25">
      <c r="A82" s="20" t="s">
        <v>497</v>
      </c>
      <c r="B82" s="20">
        <v>2</v>
      </c>
      <c r="C82" s="20" t="s">
        <v>590</v>
      </c>
      <c r="D82" s="20" t="s">
        <v>61</v>
      </c>
      <c r="E82" s="20" t="s">
        <v>518</v>
      </c>
      <c r="F82" s="20" t="s">
        <v>22</v>
      </c>
      <c r="G82" s="49" t="s">
        <v>677</v>
      </c>
      <c r="H82" s="27" t="s">
        <v>676</v>
      </c>
      <c r="I82" s="27" t="s">
        <v>678</v>
      </c>
      <c r="J82" s="45">
        <v>430.5</v>
      </c>
      <c r="K82" s="45">
        <v>471.6</v>
      </c>
      <c r="L82" s="45">
        <f t="shared" ref="L82:L126" si="12">ABS(K82-J82)</f>
        <v>41.100000000000023</v>
      </c>
      <c r="M82" s="45" t="s">
        <v>519</v>
      </c>
      <c r="N82" s="45" t="s">
        <v>520</v>
      </c>
      <c r="O82" s="45" t="s">
        <v>780</v>
      </c>
      <c r="P82" s="45" t="s">
        <v>523</v>
      </c>
      <c r="Q82" s="45"/>
      <c r="R82" s="45"/>
      <c r="S82" s="45"/>
      <c r="T82" s="45" t="s">
        <v>521</v>
      </c>
      <c r="U82" s="45" t="s">
        <v>519</v>
      </c>
      <c r="V82" s="20" t="s">
        <v>760</v>
      </c>
    </row>
    <row r="83" spans="1:22" ht="30" customHeight="1" x14ac:dyDescent="0.25">
      <c r="A83" s="20" t="s">
        <v>497</v>
      </c>
      <c r="B83" s="20">
        <v>2</v>
      </c>
      <c r="C83" s="20" t="s">
        <v>590</v>
      </c>
      <c r="D83" s="20" t="s">
        <v>61</v>
      </c>
      <c r="E83" s="20" t="s">
        <v>518</v>
      </c>
      <c r="F83" s="20" t="s">
        <v>22</v>
      </c>
      <c r="G83" s="49" t="s">
        <v>679</v>
      </c>
      <c r="H83" s="27" t="s">
        <v>678</v>
      </c>
      <c r="I83" s="27" t="s">
        <v>680</v>
      </c>
      <c r="J83" s="45">
        <v>471.6</v>
      </c>
      <c r="K83" s="45">
        <v>474</v>
      </c>
      <c r="L83" s="45">
        <f t="shared" si="12"/>
        <v>2.3999999999999773</v>
      </c>
      <c r="M83" s="45" t="s">
        <v>527</v>
      </c>
      <c r="N83" s="45"/>
      <c r="O83" s="45" t="s">
        <v>781</v>
      </c>
      <c r="P83" s="45" t="s">
        <v>523</v>
      </c>
      <c r="Q83" s="45"/>
      <c r="R83" s="45"/>
      <c r="S83" s="45"/>
      <c r="T83" s="45" t="s">
        <v>521</v>
      </c>
      <c r="U83" s="45" t="s">
        <v>519</v>
      </c>
      <c r="V83" s="20" t="s">
        <v>760</v>
      </c>
    </row>
    <row r="84" spans="1:22" ht="30" customHeight="1" x14ac:dyDescent="0.25">
      <c r="A84" s="20" t="s">
        <v>497</v>
      </c>
      <c r="B84" s="20">
        <v>2</v>
      </c>
      <c r="C84" s="20" t="s">
        <v>590</v>
      </c>
      <c r="D84" s="20" t="s">
        <v>61</v>
      </c>
      <c r="E84" s="20" t="s">
        <v>518</v>
      </c>
      <c r="F84" s="20" t="s">
        <v>22</v>
      </c>
      <c r="G84" s="49" t="s">
        <v>681</v>
      </c>
      <c r="H84" s="27" t="s">
        <v>682</v>
      </c>
      <c r="I84" s="27" t="s">
        <v>683</v>
      </c>
      <c r="J84" s="45">
        <v>474</v>
      </c>
      <c r="K84" s="45">
        <v>491.2</v>
      </c>
      <c r="L84" s="45">
        <f t="shared" si="12"/>
        <v>17.199999999999989</v>
      </c>
      <c r="M84" s="45" t="s">
        <v>527</v>
      </c>
      <c r="N84" s="45"/>
      <c r="O84" s="45" t="s">
        <v>782</v>
      </c>
      <c r="P84" s="45" t="s">
        <v>523</v>
      </c>
      <c r="Q84" s="45"/>
      <c r="R84" s="45"/>
      <c r="S84" s="45"/>
      <c r="T84" s="45" t="s">
        <v>521</v>
      </c>
      <c r="U84" s="45" t="s">
        <v>519</v>
      </c>
      <c r="V84" s="20" t="s">
        <v>760</v>
      </c>
    </row>
    <row r="85" spans="1:22" ht="30" customHeight="1" x14ac:dyDescent="0.25">
      <c r="A85" s="20" t="s">
        <v>497</v>
      </c>
      <c r="B85" s="20">
        <v>2</v>
      </c>
      <c r="C85" s="20" t="s">
        <v>590</v>
      </c>
      <c r="D85" s="20" t="s">
        <v>61</v>
      </c>
      <c r="E85" s="20" t="s">
        <v>518</v>
      </c>
      <c r="F85" s="20" t="s">
        <v>22</v>
      </c>
      <c r="G85" s="49" t="s">
        <v>684</v>
      </c>
      <c r="H85" s="27" t="s">
        <v>683</v>
      </c>
      <c r="I85" s="27" t="s">
        <v>685</v>
      </c>
      <c r="J85" s="45">
        <v>491.2</v>
      </c>
      <c r="K85" s="45">
        <v>513.9</v>
      </c>
      <c r="L85" s="45">
        <f t="shared" si="12"/>
        <v>22.699999999999989</v>
      </c>
      <c r="M85" s="45" t="s">
        <v>527</v>
      </c>
      <c r="N85" s="45"/>
      <c r="O85" s="45" t="s">
        <v>783</v>
      </c>
      <c r="P85" s="45" t="s">
        <v>523</v>
      </c>
      <c r="Q85" s="45"/>
      <c r="R85" s="45"/>
      <c r="S85" s="45"/>
      <c r="T85" s="45" t="s">
        <v>521</v>
      </c>
      <c r="U85" s="45" t="s">
        <v>519</v>
      </c>
      <c r="V85" s="20" t="s">
        <v>760</v>
      </c>
    </row>
    <row r="86" spans="1:22" ht="30" customHeight="1" x14ac:dyDescent="0.25">
      <c r="A86" s="20" t="s">
        <v>497</v>
      </c>
      <c r="B86" s="20">
        <v>2</v>
      </c>
      <c r="C86" s="20" t="s">
        <v>590</v>
      </c>
      <c r="D86" s="20" t="s">
        <v>61</v>
      </c>
      <c r="E86" s="20" t="s">
        <v>518</v>
      </c>
      <c r="F86" s="20" t="s">
        <v>22</v>
      </c>
      <c r="G86" s="49" t="s">
        <v>686</v>
      </c>
      <c r="H86" s="27" t="s">
        <v>685</v>
      </c>
      <c r="I86" s="27" t="s">
        <v>687</v>
      </c>
      <c r="J86" s="45">
        <v>513.9</v>
      </c>
      <c r="K86" s="45">
        <v>517.4</v>
      </c>
      <c r="L86" s="45">
        <f t="shared" si="12"/>
        <v>3.5</v>
      </c>
      <c r="M86" s="45" t="s">
        <v>527</v>
      </c>
      <c r="N86" s="45"/>
      <c r="O86" s="45" t="s">
        <v>784</v>
      </c>
      <c r="P86" s="45" t="s">
        <v>523</v>
      </c>
      <c r="Q86" s="45"/>
      <c r="R86" s="45"/>
      <c r="S86" s="45"/>
      <c r="T86" s="45" t="s">
        <v>521</v>
      </c>
      <c r="U86" s="45" t="s">
        <v>519</v>
      </c>
      <c r="V86" s="20" t="s">
        <v>760</v>
      </c>
    </row>
    <row r="87" spans="1:22" ht="30" customHeight="1" x14ac:dyDescent="0.25">
      <c r="A87" s="20" t="s">
        <v>497</v>
      </c>
      <c r="B87" s="20">
        <v>2</v>
      </c>
      <c r="C87" s="20" t="s">
        <v>590</v>
      </c>
      <c r="D87" s="20" t="s">
        <v>61</v>
      </c>
      <c r="E87" s="20" t="s">
        <v>518</v>
      </c>
      <c r="F87" s="20" t="s">
        <v>22</v>
      </c>
      <c r="G87" s="49" t="s">
        <v>688</v>
      </c>
      <c r="H87" s="27" t="s">
        <v>687</v>
      </c>
      <c r="I87" s="27" t="s">
        <v>689</v>
      </c>
      <c r="J87" s="45">
        <v>517.4</v>
      </c>
      <c r="K87" s="45">
        <v>605.29999999999995</v>
      </c>
      <c r="L87" s="45">
        <f t="shared" si="12"/>
        <v>87.899999999999977</v>
      </c>
      <c r="M87" s="45" t="s">
        <v>519</v>
      </c>
      <c r="N87" s="45"/>
      <c r="O87" s="45"/>
      <c r="P87" s="45" t="s">
        <v>523</v>
      </c>
      <c r="Q87" s="45"/>
      <c r="R87" s="45"/>
      <c r="S87" s="45"/>
      <c r="T87" s="45" t="s">
        <v>521</v>
      </c>
      <c r="U87" s="45" t="s">
        <v>519</v>
      </c>
      <c r="V87" s="20" t="s">
        <v>760</v>
      </c>
    </row>
    <row r="88" spans="1:22" ht="30" customHeight="1" x14ac:dyDescent="0.25">
      <c r="A88" s="20" t="s">
        <v>497</v>
      </c>
      <c r="B88" s="20">
        <v>2</v>
      </c>
      <c r="C88" s="20" t="s">
        <v>590</v>
      </c>
      <c r="D88" s="20" t="s">
        <v>61</v>
      </c>
      <c r="E88" s="20" t="s">
        <v>518</v>
      </c>
      <c r="F88" s="20" t="s">
        <v>22</v>
      </c>
      <c r="G88" s="49" t="s">
        <v>690</v>
      </c>
      <c r="H88" s="27" t="s">
        <v>689</v>
      </c>
      <c r="I88" s="27" t="s">
        <v>691</v>
      </c>
      <c r="J88" s="45">
        <v>605.29999999999995</v>
      </c>
      <c r="K88" s="45">
        <v>613.20000000000005</v>
      </c>
      <c r="L88" s="45">
        <f t="shared" si="12"/>
        <v>7.9000000000000909</v>
      </c>
      <c r="M88" s="45" t="s">
        <v>527</v>
      </c>
      <c r="N88" s="45"/>
      <c r="O88" s="45"/>
      <c r="P88" s="45" t="s">
        <v>523</v>
      </c>
      <c r="Q88" s="45"/>
      <c r="R88" s="45"/>
      <c r="S88" s="45"/>
      <c r="T88" s="45" t="s">
        <v>521</v>
      </c>
      <c r="U88" s="45" t="s">
        <v>519</v>
      </c>
      <c r="V88" s="20" t="s">
        <v>760</v>
      </c>
    </row>
    <row r="89" spans="1:22" ht="30" customHeight="1" x14ac:dyDescent="0.25">
      <c r="A89" s="20" t="s">
        <v>497</v>
      </c>
      <c r="B89" s="20">
        <v>2</v>
      </c>
      <c r="C89" s="20" t="s">
        <v>590</v>
      </c>
      <c r="D89" s="20" t="s">
        <v>61</v>
      </c>
      <c r="E89" s="20" t="s">
        <v>518</v>
      </c>
      <c r="F89" s="20" t="s">
        <v>22</v>
      </c>
      <c r="G89" s="49" t="s">
        <v>692</v>
      </c>
      <c r="H89" s="27" t="s">
        <v>693</v>
      </c>
      <c r="I89" s="27" t="s">
        <v>694</v>
      </c>
      <c r="J89" s="45">
        <v>613.20000000000005</v>
      </c>
      <c r="K89" s="45">
        <v>656.3</v>
      </c>
      <c r="L89" s="45">
        <f t="shared" si="12"/>
        <v>43.099999999999909</v>
      </c>
      <c r="M89" s="45" t="s">
        <v>519</v>
      </c>
      <c r="N89" s="45"/>
      <c r="O89" s="45"/>
      <c r="P89" s="45" t="s">
        <v>523</v>
      </c>
      <c r="Q89" s="45"/>
      <c r="R89" s="45"/>
      <c r="S89" s="45"/>
      <c r="T89" s="45" t="s">
        <v>521</v>
      </c>
      <c r="U89" s="45" t="s">
        <v>519</v>
      </c>
      <c r="V89" s="20" t="s">
        <v>760</v>
      </c>
    </row>
    <row r="90" spans="1:22" ht="30" customHeight="1" x14ac:dyDescent="0.25">
      <c r="A90" s="20" t="s">
        <v>497</v>
      </c>
      <c r="B90" s="20">
        <v>2</v>
      </c>
      <c r="C90" s="20" t="s">
        <v>590</v>
      </c>
      <c r="D90" s="20" t="s">
        <v>61</v>
      </c>
      <c r="E90" s="20" t="s">
        <v>518</v>
      </c>
      <c r="F90" s="20" t="s">
        <v>22</v>
      </c>
      <c r="G90" s="49" t="s">
        <v>695</v>
      </c>
      <c r="H90" s="27" t="s">
        <v>694</v>
      </c>
      <c r="I90" s="27" t="s">
        <v>696</v>
      </c>
      <c r="J90" s="45">
        <v>656.3</v>
      </c>
      <c r="K90" s="45">
        <v>671.9</v>
      </c>
      <c r="L90" s="45">
        <f t="shared" si="12"/>
        <v>15.600000000000023</v>
      </c>
      <c r="M90" s="45" t="s">
        <v>519</v>
      </c>
      <c r="N90" s="45"/>
      <c r="O90" s="45"/>
      <c r="P90" s="45" t="s">
        <v>523</v>
      </c>
      <c r="Q90" s="45"/>
      <c r="R90" s="45"/>
      <c r="S90" s="45"/>
      <c r="T90" s="45" t="s">
        <v>521</v>
      </c>
      <c r="U90" s="45" t="s">
        <v>519</v>
      </c>
      <c r="V90" s="20" t="s">
        <v>785</v>
      </c>
    </row>
    <row r="91" spans="1:22" ht="30" customHeight="1" x14ac:dyDescent="0.25">
      <c r="A91" s="20" t="s">
        <v>497</v>
      </c>
      <c r="B91" s="20">
        <v>2</v>
      </c>
      <c r="C91" s="20" t="s">
        <v>590</v>
      </c>
      <c r="D91" s="20" t="s">
        <v>61</v>
      </c>
      <c r="E91" s="20" t="s">
        <v>518</v>
      </c>
      <c r="F91" s="20" t="s">
        <v>22</v>
      </c>
      <c r="G91" s="49" t="s">
        <v>697</v>
      </c>
      <c r="H91" s="27" t="s">
        <v>696</v>
      </c>
      <c r="I91" s="27" t="s">
        <v>698</v>
      </c>
      <c r="J91" s="45">
        <v>671.9</v>
      </c>
      <c r="K91" s="45">
        <v>702.3</v>
      </c>
      <c r="L91" s="45">
        <f t="shared" si="12"/>
        <v>30.399999999999977</v>
      </c>
      <c r="M91" s="45" t="s">
        <v>519</v>
      </c>
      <c r="N91" s="45"/>
      <c r="O91" s="45"/>
      <c r="P91" s="45" t="s">
        <v>523</v>
      </c>
      <c r="Q91" s="45"/>
      <c r="R91" s="45"/>
      <c r="S91" s="45"/>
      <c r="T91" s="45" t="s">
        <v>521</v>
      </c>
      <c r="U91" s="45" t="s">
        <v>519</v>
      </c>
      <c r="V91" s="20" t="s">
        <v>785</v>
      </c>
    </row>
    <row r="92" spans="1:22" ht="30" customHeight="1" x14ac:dyDescent="0.25">
      <c r="A92" s="20" t="s">
        <v>497</v>
      </c>
      <c r="B92" s="20">
        <v>2</v>
      </c>
      <c r="C92" s="20" t="s">
        <v>590</v>
      </c>
      <c r="D92" s="20" t="s">
        <v>61</v>
      </c>
      <c r="E92" s="20" t="s">
        <v>518</v>
      </c>
      <c r="F92" s="20" t="s">
        <v>22</v>
      </c>
      <c r="G92" s="49" t="s">
        <v>699</v>
      </c>
      <c r="H92" s="27" t="s">
        <v>698</v>
      </c>
      <c r="I92" s="27" t="s">
        <v>700</v>
      </c>
      <c r="J92" s="45">
        <v>702.3</v>
      </c>
      <c r="K92" s="45">
        <v>759.7</v>
      </c>
      <c r="L92" s="45">
        <f t="shared" si="12"/>
        <v>57.400000000000091</v>
      </c>
      <c r="M92" s="45" t="s">
        <v>519</v>
      </c>
      <c r="N92" s="45"/>
      <c r="O92" s="45"/>
      <c r="P92" s="45" t="s">
        <v>523</v>
      </c>
      <c r="Q92" s="45"/>
      <c r="R92" s="45"/>
      <c r="S92" s="45"/>
      <c r="T92" s="45" t="s">
        <v>521</v>
      </c>
      <c r="U92" s="45" t="s">
        <v>519</v>
      </c>
      <c r="V92" s="20" t="s">
        <v>785</v>
      </c>
    </row>
    <row r="93" spans="1:22" ht="30" customHeight="1" x14ac:dyDescent="0.25">
      <c r="A93" s="20" t="s">
        <v>497</v>
      </c>
      <c r="B93" s="20">
        <v>2</v>
      </c>
      <c r="C93" s="20" t="s">
        <v>590</v>
      </c>
      <c r="D93" s="20" t="s">
        <v>61</v>
      </c>
      <c r="E93" s="20" t="s">
        <v>518</v>
      </c>
      <c r="F93" s="20" t="s">
        <v>22</v>
      </c>
      <c r="G93" s="49" t="s">
        <v>701</v>
      </c>
      <c r="H93" s="27" t="s">
        <v>700</v>
      </c>
      <c r="I93" s="27" t="s">
        <v>702</v>
      </c>
      <c r="J93" s="45">
        <v>759.7</v>
      </c>
      <c r="K93" s="45">
        <v>764.5</v>
      </c>
      <c r="L93" s="45">
        <f t="shared" si="12"/>
        <v>4.7999999999999545</v>
      </c>
      <c r="M93" s="45" t="s">
        <v>527</v>
      </c>
      <c r="N93" s="45"/>
      <c r="O93" s="45"/>
      <c r="P93" s="45" t="s">
        <v>523</v>
      </c>
      <c r="Q93" s="45"/>
      <c r="R93" s="45"/>
      <c r="S93" s="45"/>
      <c r="T93" s="45" t="s">
        <v>521</v>
      </c>
      <c r="U93" s="45" t="s">
        <v>519</v>
      </c>
      <c r="V93" s="20" t="s">
        <v>785</v>
      </c>
    </row>
    <row r="94" spans="1:22" ht="30" customHeight="1" x14ac:dyDescent="0.25">
      <c r="A94" s="20" t="s">
        <v>497</v>
      </c>
      <c r="B94" s="20">
        <v>2</v>
      </c>
      <c r="C94" s="20" t="s">
        <v>590</v>
      </c>
      <c r="D94" s="20" t="s">
        <v>61</v>
      </c>
      <c r="E94" s="20" t="s">
        <v>518</v>
      </c>
      <c r="F94" s="20" t="s">
        <v>22</v>
      </c>
      <c r="G94" s="49" t="s">
        <v>703</v>
      </c>
      <c r="H94" s="27" t="s">
        <v>704</v>
      </c>
      <c r="I94" s="27" t="s">
        <v>705</v>
      </c>
      <c r="J94" s="45">
        <v>764.5</v>
      </c>
      <c r="K94" s="45">
        <v>769.5</v>
      </c>
      <c r="L94" s="45">
        <f t="shared" si="12"/>
        <v>5</v>
      </c>
      <c r="M94" s="45" t="s">
        <v>527</v>
      </c>
      <c r="N94" s="45"/>
      <c r="O94" s="45"/>
      <c r="P94" s="45" t="s">
        <v>523</v>
      </c>
      <c r="Q94" s="45"/>
      <c r="R94" s="45"/>
      <c r="S94" s="45"/>
      <c r="T94" s="45" t="s">
        <v>521</v>
      </c>
      <c r="U94" s="45" t="s">
        <v>519</v>
      </c>
      <c r="V94" s="20" t="s">
        <v>785</v>
      </c>
    </row>
    <row r="95" spans="1:22" ht="30" customHeight="1" x14ac:dyDescent="0.25">
      <c r="A95" s="20" t="s">
        <v>497</v>
      </c>
      <c r="B95" s="20">
        <v>2</v>
      </c>
      <c r="C95" s="20" t="s">
        <v>590</v>
      </c>
      <c r="D95" s="20" t="s">
        <v>61</v>
      </c>
      <c r="E95" s="20" t="s">
        <v>518</v>
      </c>
      <c r="F95" s="20" t="s">
        <v>22</v>
      </c>
      <c r="G95" s="49" t="s">
        <v>706</v>
      </c>
      <c r="H95" s="27" t="s">
        <v>707</v>
      </c>
      <c r="I95" s="27" t="s">
        <v>708</v>
      </c>
      <c r="J95" s="45">
        <v>769.5</v>
      </c>
      <c r="K95" s="45">
        <v>800.4</v>
      </c>
      <c r="L95" s="45">
        <f t="shared" si="12"/>
        <v>30.899999999999977</v>
      </c>
      <c r="M95" s="45" t="s">
        <v>519</v>
      </c>
      <c r="N95" s="45"/>
      <c r="O95" s="45"/>
      <c r="P95" s="45" t="s">
        <v>523</v>
      </c>
      <c r="Q95" s="45"/>
      <c r="R95" s="45"/>
      <c r="S95" s="45"/>
      <c r="T95" s="45" t="s">
        <v>521</v>
      </c>
      <c r="U95" s="45" t="s">
        <v>519</v>
      </c>
      <c r="V95" s="20" t="s">
        <v>785</v>
      </c>
    </row>
    <row r="96" spans="1:22" ht="30" customHeight="1" x14ac:dyDescent="0.25">
      <c r="A96" s="20" t="s">
        <v>497</v>
      </c>
      <c r="B96" s="20">
        <v>2</v>
      </c>
      <c r="C96" s="20" t="s">
        <v>590</v>
      </c>
      <c r="D96" s="20" t="s">
        <v>61</v>
      </c>
      <c r="E96" s="20" t="s">
        <v>518</v>
      </c>
      <c r="F96" s="20" t="s">
        <v>22</v>
      </c>
      <c r="G96" s="49" t="s">
        <v>709</v>
      </c>
      <c r="H96" s="27" t="s">
        <v>708</v>
      </c>
      <c r="I96" s="27" t="s">
        <v>710</v>
      </c>
      <c r="J96" s="45">
        <v>800.4</v>
      </c>
      <c r="K96" s="45">
        <v>836.3</v>
      </c>
      <c r="L96" s="45">
        <f t="shared" si="12"/>
        <v>35.899999999999977</v>
      </c>
      <c r="M96" s="45" t="s">
        <v>519</v>
      </c>
      <c r="N96" s="45"/>
      <c r="O96" s="45"/>
      <c r="P96" s="45" t="s">
        <v>523</v>
      </c>
      <c r="Q96" s="45"/>
      <c r="R96" s="45"/>
      <c r="S96" s="45"/>
      <c r="T96" s="45" t="s">
        <v>521</v>
      </c>
      <c r="U96" s="45" t="s">
        <v>519</v>
      </c>
      <c r="V96" s="20" t="s">
        <v>785</v>
      </c>
    </row>
    <row r="97" spans="1:22" ht="30" customHeight="1" x14ac:dyDescent="0.25">
      <c r="A97" s="20" t="s">
        <v>497</v>
      </c>
      <c r="B97" s="20">
        <v>2</v>
      </c>
      <c r="C97" s="20" t="s">
        <v>590</v>
      </c>
      <c r="D97" s="20" t="s">
        <v>61</v>
      </c>
      <c r="E97" s="20" t="s">
        <v>518</v>
      </c>
      <c r="F97" s="20" t="s">
        <v>22</v>
      </c>
      <c r="G97" s="49" t="s">
        <v>711</v>
      </c>
      <c r="H97" s="27" t="s">
        <v>710</v>
      </c>
      <c r="I97" s="27" t="s">
        <v>712</v>
      </c>
      <c r="J97" s="45">
        <v>836.3</v>
      </c>
      <c r="K97" s="45">
        <v>845.7</v>
      </c>
      <c r="L97" s="45">
        <f t="shared" si="12"/>
        <v>9.4000000000000909</v>
      </c>
      <c r="M97" s="45" t="s">
        <v>527</v>
      </c>
      <c r="N97" s="45"/>
      <c r="O97" s="45"/>
      <c r="P97" s="45" t="s">
        <v>523</v>
      </c>
      <c r="Q97" s="45"/>
      <c r="R97" s="45"/>
      <c r="S97" s="45"/>
      <c r="T97" s="45" t="s">
        <v>521</v>
      </c>
      <c r="U97" s="45" t="s">
        <v>519</v>
      </c>
      <c r="V97" s="20" t="s">
        <v>785</v>
      </c>
    </row>
    <row r="98" spans="1:22" ht="30" customHeight="1" x14ac:dyDescent="0.25">
      <c r="A98" s="20" t="s">
        <v>497</v>
      </c>
      <c r="B98" s="20">
        <v>2</v>
      </c>
      <c r="C98" s="20" t="s">
        <v>590</v>
      </c>
      <c r="D98" s="20" t="s">
        <v>61</v>
      </c>
      <c r="E98" s="20" t="s">
        <v>518</v>
      </c>
      <c r="F98" s="20" t="s">
        <v>22</v>
      </c>
      <c r="G98" s="49" t="s">
        <v>713</v>
      </c>
      <c r="H98" s="27" t="s">
        <v>714</v>
      </c>
      <c r="I98" s="27" t="s">
        <v>715</v>
      </c>
      <c r="J98" s="45">
        <v>845.7</v>
      </c>
      <c r="K98" s="45">
        <v>853.5</v>
      </c>
      <c r="L98" s="45">
        <f t="shared" si="12"/>
        <v>7.7999999999999545</v>
      </c>
      <c r="M98" s="45" t="s">
        <v>527</v>
      </c>
      <c r="N98" s="45"/>
      <c r="O98" s="45"/>
      <c r="P98" s="45" t="s">
        <v>523</v>
      </c>
      <c r="Q98" s="45"/>
      <c r="R98" s="45"/>
      <c r="S98" s="45"/>
      <c r="T98" s="45" t="s">
        <v>521</v>
      </c>
      <c r="U98" s="45" t="s">
        <v>519</v>
      </c>
      <c r="V98" s="20" t="s">
        <v>785</v>
      </c>
    </row>
    <row r="99" spans="1:22" ht="30" customHeight="1" x14ac:dyDescent="0.25">
      <c r="A99" s="20" t="s">
        <v>497</v>
      </c>
      <c r="B99" s="20">
        <v>2</v>
      </c>
      <c r="C99" s="20" t="s">
        <v>590</v>
      </c>
      <c r="D99" s="20" t="s">
        <v>61</v>
      </c>
      <c r="E99" s="20" t="s">
        <v>518</v>
      </c>
      <c r="F99" s="20" t="s">
        <v>22</v>
      </c>
      <c r="G99" s="49" t="s">
        <v>716</v>
      </c>
      <c r="H99" s="27" t="s">
        <v>717</v>
      </c>
      <c r="I99" s="27" t="s">
        <v>718</v>
      </c>
      <c r="J99" s="45">
        <v>853.5</v>
      </c>
      <c r="K99" s="45">
        <v>858.9</v>
      </c>
      <c r="L99" s="45">
        <f t="shared" si="12"/>
        <v>5.3999999999999773</v>
      </c>
      <c r="M99" s="45" t="s">
        <v>519</v>
      </c>
      <c r="N99" s="45"/>
      <c r="O99" s="45"/>
      <c r="P99" s="45" t="s">
        <v>523</v>
      </c>
      <c r="Q99" s="45"/>
      <c r="R99" s="45"/>
      <c r="S99" s="45"/>
      <c r="T99" s="45" t="s">
        <v>521</v>
      </c>
      <c r="U99" s="45" t="s">
        <v>519</v>
      </c>
      <c r="V99" s="20" t="s">
        <v>785</v>
      </c>
    </row>
    <row r="100" spans="1:22" ht="30" customHeight="1" x14ac:dyDescent="0.25">
      <c r="A100" s="20" t="s">
        <v>498</v>
      </c>
      <c r="B100" s="20">
        <v>2</v>
      </c>
      <c r="C100" s="20" t="s">
        <v>590</v>
      </c>
      <c r="D100" s="20" t="s">
        <v>61</v>
      </c>
      <c r="E100" s="20" t="s">
        <v>518</v>
      </c>
      <c r="F100" s="20" t="s">
        <v>22</v>
      </c>
      <c r="G100" s="49" t="s">
        <v>719</v>
      </c>
      <c r="H100" s="27" t="s">
        <v>718</v>
      </c>
      <c r="I100" s="27" t="s">
        <v>720</v>
      </c>
      <c r="J100" s="45">
        <v>858.9</v>
      </c>
      <c r="K100" s="45">
        <v>868.6</v>
      </c>
      <c r="L100" s="45">
        <f t="shared" si="12"/>
        <v>9.7000000000000455</v>
      </c>
      <c r="M100" s="45" t="s">
        <v>519</v>
      </c>
      <c r="N100" s="45"/>
      <c r="O100" s="45"/>
      <c r="P100" s="45" t="s">
        <v>521</v>
      </c>
      <c r="Q100" s="45"/>
      <c r="R100" s="45"/>
      <c r="S100" s="45"/>
      <c r="T100" s="45" t="s">
        <v>521</v>
      </c>
      <c r="U100" s="45" t="s">
        <v>519</v>
      </c>
      <c r="V100" s="20" t="s">
        <v>785</v>
      </c>
    </row>
    <row r="101" spans="1:22" ht="30" customHeight="1" x14ac:dyDescent="0.25">
      <c r="A101" s="20" t="s">
        <v>497</v>
      </c>
      <c r="B101" s="20">
        <v>2</v>
      </c>
      <c r="C101" s="20" t="s">
        <v>590</v>
      </c>
      <c r="D101" s="20" t="s">
        <v>61</v>
      </c>
      <c r="E101" s="20" t="s">
        <v>734</v>
      </c>
      <c r="F101" s="20" t="s">
        <v>522</v>
      </c>
      <c r="G101" s="20" t="s">
        <v>735</v>
      </c>
      <c r="H101" s="27" t="s">
        <v>736</v>
      </c>
      <c r="I101" s="27" t="s">
        <v>737</v>
      </c>
      <c r="J101" s="45">
        <v>0</v>
      </c>
      <c r="K101" s="45">
        <v>7.6</v>
      </c>
      <c r="L101" s="45">
        <f t="shared" si="12"/>
        <v>7.6</v>
      </c>
      <c r="M101" s="45" t="s">
        <v>519</v>
      </c>
      <c r="N101" s="45"/>
      <c r="O101" s="45" t="s">
        <v>786</v>
      </c>
      <c r="P101" s="45" t="s">
        <v>523</v>
      </c>
      <c r="Q101" s="45"/>
      <c r="R101" s="45"/>
      <c r="S101" s="45"/>
      <c r="T101" s="45" t="s">
        <v>521</v>
      </c>
      <c r="U101" s="45" t="s">
        <v>519</v>
      </c>
      <c r="V101" s="20" t="s">
        <v>760</v>
      </c>
    </row>
    <row r="102" spans="1:22" ht="30" customHeight="1" x14ac:dyDescent="0.25">
      <c r="A102" s="20" t="s">
        <v>497</v>
      </c>
      <c r="B102" s="20">
        <v>2</v>
      </c>
      <c r="C102" s="20" t="s">
        <v>590</v>
      </c>
      <c r="D102" s="20" t="s">
        <v>61</v>
      </c>
      <c r="E102" s="20" t="s">
        <v>734</v>
      </c>
      <c r="F102" s="20" t="s">
        <v>522</v>
      </c>
      <c r="G102" s="20" t="s">
        <v>738</v>
      </c>
      <c r="H102" s="27" t="s">
        <v>739</v>
      </c>
      <c r="I102" s="27" t="s">
        <v>740</v>
      </c>
      <c r="J102" s="45">
        <v>0</v>
      </c>
      <c r="K102" s="45">
        <v>10.5</v>
      </c>
      <c r="L102" s="45">
        <f t="shared" si="12"/>
        <v>10.5</v>
      </c>
      <c r="M102" s="45" t="s">
        <v>519</v>
      </c>
      <c r="N102" s="45"/>
      <c r="O102" s="45" t="s">
        <v>787</v>
      </c>
      <c r="P102" s="45" t="s">
        <v>523</v>
      </c>
      <c r="Q102" s="45"/>
      <c r="R102" s="45"/>
      <c r="S102" s="45"/>
      <c r="T102" s="45" t="s">
        <v>521</v>
      </c>
      <c r="U102" s="45" t="s">
        <v>519</v>
      </c>
      <c r="V102" s="20" t="s">
        <v>760</v>
      </c>
    </row>
    <row r="103" spans="1:22" ht="30" customHeight="1" x14ac:dyDescent="0.25">
      <c r="A103" s="20" t="s">
        <v>498</v>
      </c>
      <c r="B103" s="20">
        <v>2</v>
      </c>
      <c r="C103" s="20" t="s">
        <v>590</v>
      </c>
      <c r="D103" s="20" t="s">
        <v>61</v>
      </c>
      <c r="E103" s="20" t="s">
        <v>524</v>
      </c>
      <c r="F103" s="20" t="s">
        <v>22</v>
      </c>
      <c r="G103" s="20" t="s">
        <v>721</v>
      </c>
      <c r="H103" s="27" t="s">
        <v>722</v>
      </c>
      <c r="I103" s="27" t="s">
        <v>723</v>
      </c>
      <c r="J103" s="45">
        <v>0</v>
      </c>
      <c r="K103" s="45">
        <v>16.600000000000001</v>
      </c>
      <c r="L103" s="45">
        <f t="shared" si="12"/>
        <v>16.600000000000001</v>
      </c>
      <c r="M103" s="45" t="s">
        <v>542</v>
      </c>
      <c r="N103" s="45" t="s">
        <v>543</v>
      </c>
      <c r="O103" s="45"/>
      <c r="P103" s="45" t="s">
        <v>521</v>
      </c>
      <c r="Q103" s="45"/>
      <c r="R103" s="45"/>
      <c r="S103" s="45"/>
      <c r="T103" s="45" t="s">
        <v>521</v>
      </c>
      <c r="U103" s="45" t="s">
        <v>544</v>
      </c>
      <c r="V103" s="20" t="s">
        <v>760</v>
      </c>
    </row>
    <row r="104" spans="1:22" ht="30" customHeight="1" x14ac:dyDescent="0.25">
      <c r="A104" s="20" t="s">
        <v>498</v>
      </c>
      <c r="B104" s="20">
        <v>2</v>
      </c>
      <c r="C104" s="20" t="s">
        <v>590</v>
      </c>
      <c r="D104" s="20" t="s">
        <v>61</v>
      </c>
      <c r="E104" s="20" t="s">
        <v>524</v>
      </c>
      <c r="F104" s="20" t="s">
        <v>22</v>
      </c>
      <c r="G104" s="20" t="s">
        <v>724</v>
      </c>
      <c r="H104" s="27" t="s">
        <v>723</v>
      </c>
      <c r="I104" s="27" t="s">
        <v>725</v>
      </c>
      <c r="J104" s="45">
        <v>16.600000000000001</v>
      </c>
      <c r="K104" s="45">
        <v>29.2</v>
      </c>
      <c r="L104" s="45">
        <f t="shared" si="12"/>
        <v>12.599999999999998</v>
      </c>
      <c r="M104" s="45" t="s">
        <v>542</v>
      </c>
      <c r="N104" s="45" t="s">
        <v>543</v>
      </c>
      <c r="O104" s="45"/>
      <c r="P104" s="45" t="s">
        <v>521</v>
      </c>
      <c r="Q104" s="45"/>
      <c r="R104" s="45"/>
      <c r="S104" s="45"/>
      <c r="T104" s="45" t="s">
        <v>521</v>
      </c>
      <c r="U104" s="45" t="s">
        <v>544</v>
      </c>
      <c r="V104" s="20" t="s">
        <v>760</v>
      </c>
    </row>
    <row r="105" spans="1:22" ht="30" customHeight="1" x14ac:dyDescent="0.25">
      <c r="A105" s="20" t="s">
        <v>498</v>
      </c>
      <c r="B105" s="20">
        <v>2</v>
      </c>
      <c r="C105" s="20" t="s">
        <v>590</v>
      </c>
      <c r="D105" s="20" t="s">
        <v>61</v>
      </c>
      <c r="E105" s="20" t="s">
        <v>524</v>
      </c>
      <c r="F105" s="20" t="s">
        <v>22</v>
      </c>
      <c r="G105" s="20" t="s">
        <v>726</v>
      </c>
      <c r="H105" s="27" t="s">
        <v>725</v>
      </c>
      <c r="I105" s="27" t="s">
        <v>727</v>
      </c>
      <c r="J105" s="45">
        <v>29.2</v>
      </c>
      <c r="K105" s="45">
        <v>34.1</v>
      </c>
      <c r="L105" s="45">
        <f t="shared" si="12"/>
        <v>4.9000000000000021</v>
      </c>
      <c r="M105" s="45" t="s">
        <v>519</v>
      </c>
      <c r="N105" s="45"/>
      <c r="O105" s="45"/>
      <c r="P105" s="45" t="s">
        <v>521</v>
      </c>
      <c r="Q105" s="45"/>
      <c r="R105" s="45"/>
      <c r="S105" s="45"/>
      <c r="T105" s="45" t="s">
        <v>521</v>
      </c>
      <c r="U105" s="45" t="s">
        <v>519</v>
      </c>
      <c r="V105" s="20" t="s">
        <v>760</v>
      </c>
    </row>
    <row r="106" spans="1:22" ht="30" customHeight="1" x14ac:dyDescent="0.25">
      <c r="A106" s="20" t="s">
        <v>498</v>
      </c>
      <c r="B106" s="20">
        <v>2</v>
      </c>
      <c r="C106" s="20" t="s">
        <v>590</v>
      </c>
      <c r="D106" s="20" t="s">
        <v>61</v>
      </c>
      <c r="E106" s="20" t="s">
        <v>524</v>
      </c>
      <c r="F106" s="20" t="s">
        <v>22</v>
      </c>
      <c r="G106" s="20" t="s">
        <v>728</v>
      </c>
      <c r="H106" s="27" t="s">
        <v>727</v>
      </c>
      <c r="I106" s="27" t="s">
        <v>729</v>
      </c>
      <c r="J106" s="45">
        <v>34.1</v>
      </c>
      <c r="K106" s="45">
        <v>38.799999999999997</v>
      </c>
      <c r="L106" s="45">
        <f t="shared" si="12"/>
        <v>4.6999999999999957</v>
      </c>
      <c r="M106" s="45" t="s">
        <v>519</v>
      </c>
      <c r="N106" s="45"/>
      <c r="O106" s="45"/>
      <c r="P106" s="45" t="s">
        <v>521</v>
      </c>
      <c r="Q106" s="45"/>
      <c r="R106" s="45"/>
      <c r="S106" s="45"/>
      <c r="T106" s="45" t="s">
        <v>521</v>
      </c>
      <c r="U106" s="45" t="s">
        <v>519</v>
      </c>
      <c r="V106" s="20" t="s">
        <v>760</v>
      </c>
    </row>
    <row r="107" spans="1:22" ht="30" customHeight="1" x14ac:dyDescent="0.25">
      <c r="A107" s="20" t="s">
        <v>498</v>
      </c>
      <c r="B107" s="20">
        <v>2</v>
      </c>
      <c r="C107" s="20" t="s">
        <v>590</v>
      </c>
      <c r="D107" s="20" t="s">
        <v>61</v>
      </c>
      <c r="E107" s="20" t="s">
        <v>524</v>
      </c>
      <c r="F107" s="20" t="s">
        <v>22</v>
      </c>
      <c r="G107" s="20" t="s">
        <v>730</v>
      </c>
      <c r="H107" s="27" t="s">
        <v>729</v>
      </c>
      <c r="I107" s="27" t="s">
        <v>731</v>
      </c>
      <c r="J107" s="45">
        <v>38.799999999999997</v>
      </c>
      <c r="K107" s="45">
        <v>39.700000000000003</v>
      </c>
      <c r="L107" s="45">
        <f t="shared" si="12"/>
        <v>0.90000000000000568</v>
      </c>
      <c r="M107" s="45" t="s">
        <v>542</v>
      </c>
      <c r="N107" s="45" t="s">
        <v>543</v>
      </c>
      <c r="O107" s="45"/>
      <c r="P107" s="45" t="s">
        <v>521</v>
      </c>
      <c r="Q107" s="45"/>
      <c r="R107" s="45"/>
      <c r="S107" s="45"/>
      <c r="T107" s="45" t="s">
        <v>521</v>
      </c>
      <c r="U107" s="45" t="s">
        <v>544</v>
      </c>
      <c r="V107" s="20" t="s">
        <v>760</v>
      </c>
    </row>
    <row r="108" spans="1:22" ht="30" customHeight="1" x14ac:dyDescent="0.25">
      <c r="A108" s="20" t="s">
        <v>498</v>
      </c>
      <c r="B108" s="20">
        <v>2</v>
      </c>
      <c r="C108" s="20" t="s">
        <v>590</v>
      </c>
      <c r="D108" s="20" t="s">
        <v>61</v>
      </c>
      <c r="E108" s="20" t="s">
        <v>524</v>
      </c>
      <c r="F108" s="20" t="s">
        <v>22</v>
      </c>
      <c r="G108" s="20" t="s">
        <v>732</v>
      </c>
      <c r="H108" s="27" t="s">
        <v>731</v>
      </c>
      <c r="I108" s="27" t="s">
        <v>733</v>
      </c>
      <c r="J108" s="45">
        <v>39.700000000000003</v>
      </c>
      <c r="K108" s="45">
        <v>47.7</v>
      </c>
      <c r="L108" s="45">
        <f t="shared" si="12"/>
        <v>8</v>
      </c>
      <c r="M108" s="45" t="s">
        <v>525</v>
      </c>
      <c r="N108" s="45"/>
      <c r="O108" s="45"/>
      <c r="P108" s="45" t="s">
        <v>521</v>
      </c>
      <c r="Q108" s="45"/>
      <c r="R108" s="45"/>
      <c r="S108" s="45"/>
      <c r="T108" s="45" t="s">
        <v>521</v>
      </c>
      <c r="U108" s="45" t="s">
        <v>525</v>
      </c>
      <c r="V108" s="20"/>
    </row>
    <row r="109" spans="1:22" ht="30" customHeight="1" x14ac:dyDescent="0.25">
      <c r="A109" s="20" t="s">
        <v>844</v>
      </c>
      <c r="B109" s="20">
        <v>2</v>
      </c>
      <c r="C109" s="20" t="s">
        <v>788</v>
      </c>
      <c r="D109" s="20" t="s">
        <v>61</v>
      </c>
      <c r="E109" s="20" t="s">
        <v>518</v>
      </c>
      <c r="F109" s="20" t="s">
        <v>22</v>
      </c>
      <c r="G109" s="49" t="s">
        <v>792</v>
      </c>
      <c r="H109" s="27" t="s">
        <v>793</v>
      </c>
      <c r="I109" s="27" t="s">
        <v>794</v>
      </c>
      <c r="J109" s="45">
        <v>0</v>
      </c>
      <c r="K109" s="45">
        <v>2.7</v>
      </c>
      <c r="L109" s="45">
        <f t="shared" si="12"/>
        <v>2.7</v>
      </c>
      <c r="M109" s="45" t="s">
        <v>519</v>
      </c>
      <c r="N109" s="45"/>
      <c r="O109" s="45" t="s">
        <v>836</v>
      </c>
      <c r="P109" s="45" t="s">
        <v>521</v>
      </c>
      <c r="Q109" s="45"/>
      <c r="R109" s="45"/>
      <c r="S109" s="45"/>
      <c r="T109" s="45" t="s">
        <v>521</v>
      </c>
      <c r="U109" s="45" t="s">
        <v>519</v>
      </c>
      <c r="V109" s="20" t="s">
        <v>837</v>
      </c>
    </row>
    <row r="110" spans="1:22" ht="30" customHeight="1" x14ac:dyDescent="0.25">
      <c r="A110" s="20" t="s">
        <v>844</v>
      </c>
      <c r="B110" s="20">
        <v>2</v>
      </c>
      <c r="C110" s="20" t="s">
        <v>788</v>
      </c>
      <c r="D110" s="20" t="s">
        <v>61</v>
      </c>
      <c r="E110" s="20" t="s">
        <v>518</v>
      </c>
      <c r="F110" s="20" t="s">
        <v>22</v>
      </c>
      <c r="G110" s="49" t="s">
        <v>795</v>
      </c>
      <c r="H110" s="27" t="s">
        <v>796</v>
      </c>
      <c r="I110" s="27" t="s">
        <v>797</v>
      </c>
      <c r="J110" s="45">
        <v>2.7</v>
      </c>
      <c r="K110" s="45">
        <v>6.7</v>
      </c>
      <c r="L110" s="45">
        <f t="shared" si="12"/>
        <v>4</v>
      </c>
      <c r="M110" s="45" t="s">
        <v>527</v>
      </c>
      <c r="N110" s="45"/>
      <c r="O110" s="45" t="s">
        <v>838</v>
      </c>
      <c r="P110" s="45" t="s">
        <v>521</v>
      </c>
      <c r="Q110" s="45"/>
      <c r="R110" s="45"/>
      <c r="S110" s="45"/>
      <c r="T110" s="45" t="s">
        <v>521</v>
      </c>
      <c r="U110" s="45" t="s">
        <v>519</v>
      </c>
      <c r="V110" s="20" t="s">
        <v>837</v>
      </c>
    </row>
    <row r="111" spans="1:22" ht="30" customHeight="1" x14ac:dyDescent="0.25">
      <c r="A111" s="20" t="s">
        <v>498</v>
      </c>
      <c r="B111" s="20">
        <v>2</v>
      </c>
      <c r="C111" s="20" t="s">
        <v>788</v>
      </c>
      <c r="D111" s="20" t="s">
        <v>61</v>
      </c>
      <c r="E111" s="20" t="s">
        <v>518</v>
      </c>
      <c r="F111" s="20" t="s">
        <v>22</v>
      </c>
      <c r="G111" s="49" t="s">
        <v>798</v>
      </c>
      <c r="H111" s="27" t="s">
        <v>799</v>
      </c>
      <c r="I111" s="27" t="s">
        <v>800</v>
      </c>
      <c r="J111" s="45">
        <v>6.7</v>
      </c>
      <c r="K111" s="45">
        <v>65.7</v>
      </c>
      <c r="L111" s="45">
        <f t="shared" si="12"/>
        <v>59</v>
      </c>
      <c r="M111" s="45" t="s">
        <v>519</v>
      </c>
      <c r="N111" s="45"/>
      <c r="O111" s="45"/>
      <c r="P111" s="45" t="s">
        <v>521</v>
      </c>
      <c r="Q111" s="45"/>
      <c r="R111" s="45"/>
      <c r="S111" s="45"/>
      <c r="T111" s="45" t="s">
        <v>521</v>
      </c>
      <c r="U111" s="45" t="s">
        <v>519</v>
      </c>
      <c r="V111" s="20" t="s">
        <v>837</v>
      </c>
    </row>
    <row r="112" spans="1:22" ht="30" customHeight="1" x14ac:dyDescent="0.25">
      <c r="A112" s="20" t="s">
        <v>498</v>
      </c>
      <c r="B112" s="20">
        <v>2</v>
      </c>
      <c r="C112" s="20" t="s">
        <v>788</v>
      </c>
      <c r="D112" s="20" t="s">
        <v>61</v>
      </c>
      <c r="E112" s="20" t="s">
        <v>518</v>
      </c>
      <c r="F112" s="20" t="s">
        <v>22</v>
      </c>
      <c r="G112" s="49" t="s">
        <v>801</v>
      </c>
      <c r="H112" s="27" t="s">
        <v>800</v>
      </c>
      <c r="I112" s="27" t="s">
        <v>802</v>
      </c>
      <c r="J112" s="45">
        <v>65.7</v>
      </c>
      <c r="K112" s="45">
        <v>112.2</v>
      </c>
      <c r="L112" s="45">
        <f t="shared" si="12"/>
        <v>46.5</v>
      </c>
      <c r="M112" s="45" t="s">
        <v>519</v>
      </c>
      <c r="N112" s="45"/>
      <c r="O112" s="45"/>
      <c r="P112" s="45" t="s">
        <v>521</v>
      </c>
      <c r="Q112" s="45"/>
      <c r="R112" s="45"/>
      <c r="S112" s="45"/>
      <c r="T112" s="45" t="s">
        <v>521</v>
      </c>
      <c r="U112" s="45" t="s">
        <v>519</v>
      </c>
      <c r="V112" s="20" t="s">
        <v>837</v>
      </c>
    </row>
    <row r="113" spans="1:24" ht="30" customHeight="1" x14ac:dyDescent="0.25">
      <c r="A113" s="20" t="s">
        <v>498</v>
      </c>
      <c r="B113" s="20">
        <v>2</v>
      </c>
      <c r="C113" s="20" t="s">
        <v>788</v>
      </c>
      <c r="D113" s="20" t="s">
        <v>61</v>
      </c>
      <c r="E113" s="20" t="s">
        <v>518</v>
      </c>
      <c r="F113" s="20" t="s">
        <v>22</v>
      </c>
      <c r="G113" s="49" t="s">
        <v>803</v>
      </c>
      <c r="H113" s="27" t="s">
        <v>802</v>
      </c>
      <c r="I113" s="27" t="s">
        <v>804</v>
      </c>
      <c r="J113" s="45">
        <v>112.2</v>
      </c>
      <c r="K113" s="45">
        <v>135.69999999999999</v>
      </c>
      <c r="L113" s="45">
        <f t="shared" si="12"/>
        <v>23.499999999999986</v>
      </c>
      <c r="M113" s="45" t="s">
        <v>519</v>
      </c>
      <c r="N113" s="45"/>
      <c r="O113" s="45"/>
      <c r="P113" s="45" t="s">
        <v>521</v>
      </c>
      <c r="Q113" s="45"/>
      <c r="R113" s="45"/>
      <c r="S113" s="45"/>
      <c r="T113" s="45" t="s">
        <v>521</v>
      </c>
      <c r="U113" s="45" t="s">
        <v>519</v>
      </c>
      <c r="V113" s="20" t="s">
        <v>837</v>
      </c>
    </row>
    <row r="114" spans="1:24" ht="30" customHeight="1" x14ac:dyDescent="0.25">
      <c r="A114" s="20" t="s">
        <v>498</v>
      </c>
      <c r="B114" s="20">
        <v>2</v>
      </c>
      <c r="C114" s="20" t="s">
        <v>788</v>
      </c>
      <c r="D114" s="20" t="s">
        <v>61</v>
      </c>
      <c r="E114" s="20" t="s">
        <v>518</v>
      </c>
      <c r="F114" s="20" t="s">
        <v>22</v>
      </c>
      <c r="G114" s="49" t="s">
        <v>805</v>
      </c>
      <c r="H114" s="27" t="s">
        <v>804</v>
      </c>
      <c r="I114" s="27" t="s">
        <v>806</v>
      </c>
      <c r="J114" s="45">
        <v>135.69999999999999</v>
      </c>
      <c r="K114" s="45">
        <v>161.4</v>
      </c>
      <c r="L114" s="45">
        <f t="shared" si="12"/>
        <v>25.700000000000017</v>
      </c>
      <c r="M114" s="45" t="s">
        <v>519</v>
      </c>
      <c r="N114" s="45"/>
      <c r="O114" s="45"/>
      <c r="P114" s="45" t="s">
        <v>521</v>
      </c>
      <c r="Q114" s="45"/>
      <c r="R114" s="45"/>
      <c r="S114" s="45"/>
      <c r="T114" s="45" t="s">
        <v>521</v>
      </c>
      <c r="U114" s="45" t="s">
        <v>519</v>
      </c>
      <c r="V114" s="20" t="s">
        <v>837</v>
      </c>
    </row>
    <row r="115" spans="1:24" ht="30" customHeight="1" x14ac:dyDescent="0.25">
      <c r="A115" s="20" t="s">
        <v>498</v>
      </c>
      <c r="B115" s="20">
        <v>2</v>
      </c>
      <c r="C115" s="20" t="s">
        <v>788</v>
      </c>
      <c r="D115" s="20" t="s">
        <v>61</v>
      </c>
      <c r="E115" s="20" t="s">
        <v>518</v>
      </c>
      <c r="F115" s="20" t="s">
        <v>22</v>
      </c>
      <c r="G115" s="49" t="s">
        <v>807</v>
      </c>
      <c r="H115" s="27" t="s">
        <v>806</v>
      </c>
      <c r="I115" s="27" t="s">
        <v>808</v>
      </c>
      <c r="J115" s="45">
        <v>161.4</v>
      </c>
      <c r="K115" s="45">
        <v>193.3</v>
      </c>
      <c r="L115" s="45">
        <f t="shared" si="12"/>
        <v>31.900000000000006</v>
      </c>
      <c r="M115" s="45" t="s">
        <v>519</v>
      </c>
      <c r="N115" s="45"/>
      <c r="O115" s="45"/>
      <c r="P115" s="45" t="s">
        <v>521</v>
      </c>
      <c r="Q115" s="45"/>
      <c r="R115" s="45"/>
      <c r="S115" s="45"/>
      <c r="T115" s="45" t="s">
        <v>521</v>
      </c>
      <c r="U115" s="45" t="s">
        <v>519</v>
      </c>
      <c r="V115" s="20" t="s">
        <v>837</v>
      </c>
    </row>
    <row r="116" spans="1:24" ht="30" customHeight="1" x14ac:dyDescent="0.25">
      <c r="A116" s="20" t="s">
        <v>498</v>
      </c>
      <c r="B116" s="20">
        <v>2</v>
      </c>
      <c r="C116" s="20" t="s">
        <v>788</v>
      </c>
      <c r="D116" s="20" t="s">
        <v>61</v>
      </c>
      <c r="E116" s="20" t="s">
        <v>518</v>
      </c>
      <c r="F116" s="20" t="s">
        <v>22</v>
      </c>
      <c r="G116" s="49" t="s">
        <v>809</v>
      </c>
      <c r="H116" s="27" t="s">
        <v>808</v>
      </c>
      <c r="I116" s="27" t="s">
        <v>810</v>
      </c>
      <c r="J116" s="45">
        <v>193.3</v>
      </c>
      <c r="K116" s="45">
        <v>209.3</v>
      </c>
      <c r="L116" s="45">
        <f t="shared" si="12"/>
        <v>16</v>
      </c>
      <c r="M116" s="45" t="s">
        <v>519</v>
      </c>
      <c r="N116" s="45"/>
      <c r="O116" s="45"/>
      <c r="P116" s="45" t="s">
        <v>521</v>
      </c>
      <c r="Q116" s="45"/>
      <c r="R116" s="45"/>
      <c r="S116" s="45"/>
      <c r="T116" s="45" t="s">
        <v>521</v>
      </c>
      <c r="U116" s="45" t="s">
        <v>519</v>
      </c>
      <c r="V116" s="20" t="s">
        <v>837</v>
      </c>
    </row>
    <row r="117" spans="1:24" ht="30" customHeight="1" x14ac:dyDescent="0.25">
      <c r="A117" s="20" t="s">
        <v>498</v>
      </c>
      <c r="B117" s="20">
        <v>2</v>
      </c>
      <c r="C117" s="20" t="s">
        <v>788</v>
      </c>
      <c r="D117" s="20" t="s">
        <v>61</v>
      </c>
      <c r="E117" s="20" t="s">
        <v>518</v>
      </c>
      <c r="F117" s="20" t="s">
        <v>22</v>
      </c>
      <c r="G117" s="49" t="s">
        <v>811</v>
      </c>
      <c r="H117" s="27" t="s">
        <v>810</v>
      </c>
      <c r="I117" s="27" t="s">
        <v>812</v>
      </c>
      <c r="J117" s="45">
        <v>209.3</v>
      </c>
      <c r="K117" s="45">
        <v>225</v>
      </c>
      <c r="L117" s="45">
        <f t="shared" si="12"/>
        <v>15.699999999999989</v>
      </c>
      <c r="M117" s="45" t="s">
        <v>519</v>
      </c>
      <c r="N117" s="45"/>
      <c r="O117" s="45"/>
      <c r="P117" s="45" t="s">
        <v>521</v>
      </c>
      <c r="Q117" s="45"/>
      <c r="R117" s="45"/>
      <c r="S117" s="45"/>
      <c r="T117" s="45" t="s">
        <v>521</v>
      </c>
      <c r="U117" s="45" t="s">
        <v>519</v>
      </c>
      <c r="V117" s="20" t="s">
        <v>837</v>
      </c>
    </row>
    <row r="118" spans="1:24" ht="30" customHeight="1" x14ac:dyDescent="0.25">
      <c r="A118" s="20" t="s">
        <v>498</v>
      </c>
      <c r="B118" s="20">
        <v>2</v>
      </c>
      <c r="C118" s="20" t="s">
        <v>788</v>
      </c>
      <c r="D118" s="20" t="s">
        <v>61</v>
      </c>
      <c r="E118" s="20" t="s">
        <v>518</v>
      </c>
      <c r="F118" s="20" t="s">
        <v>22</v>
      </c>
      <c r="G118" s="49" t="s">
        <v>813</v>
      </c>
      <c r="H118" s="27" t="s">
        <v>812</v>
      </c>
      <c r="I118" s="27" t="s">
        <v>814</v>
      </c>
      <c r="J118" s="45">
        <v>225</v>
      </c>
      <c r="K118" s="45">
        <v>256.8</v>
      </c>
      <c r="L118" s="45">
        <f t="shared" si="12"/>
        <v>31.800000000000011</v>
      </c>
      <c r="M118" s="45" t="s">
        <v>519</v>
      </c>
      <c r="N118" s="45"/>
      <c r="O118" s="45"/>
      <c r="P118" s="45" t="s">
        <v>521</v>
      </c>
      <c r="Q118" s="45"/>
      <c r="R118" s="45"/>
      <c r="S118" s="45"/>
      <c r="T118" s="45" t="s">
        <v>521</v>
      </c>
      <c r="U118" s="45" t="s">
        <v>519</v>
      </c>
      <c r="V118" s="20" t="s">
        <v>837</v>
      </c>
    </row>
    <row r="119" spans="1:24" ht="30" customHeight="1" x14ac:dyDescent="0.25">
      <c r="A119" s="20" t="s">
        <v>498</v>
      </c>
      <c r="B119" s="20">
        <v>2</v>
      </c>
      <c r="C119" s="20" t="s">
        <v>788</v>
      </c>
      <c r="D119" s="20" t="s">
        <v>61</v>
      </c>
      <c r="E119" s="20" t="s">
        <v>518</v>
      </c>
      <c r="F119" s="20" t="s">
        <v>22</v>
      </c>
      <c r="G119" s="49" t="s">
        <v>815</v>
      </c>
      <c r="H119" s="27" t="s">
        <v>814</v>
      </c>
      <c r="I119" s="27" t="s">
        <v>816</v>
      </c>
      <c r="J119" s="45">
        <v>256.8</v>
      </c>
      <c r="K119" s="45">
        <v>279.89999999999998</v>
      </c>
      <c r="L119" s="45">
        <f t="shared" si="12"/>
        <v>23.099999999999966</v>
      </c>
      <c r="M119" s="45" t="s">
        <v>519</v>
      </c>
      <c r="N119" s="45"/>
      <c r="O119" s="45"/>
      <c r="P119" s="45" t="s">
        <v>521</v>
      </c>
      <c r="Q119" s="45"/>
      <c r="R119" s="45"/>
      <c r="S119" s="45"/>
      <c r="T119" s="45" t="s">
        <v>521</v>
      </c>
      <c r="U119" s="45" t="s">
        <v>519</v>
      </c>
      <c r="V119" s="20" t="s">
        <v>837</v>
      </c>
    </row>
    <row r="120" spans="1:24" ht="30" customHeight="1" x14ac:dyDescent="0.25">
      <c r="A120" s="20" t="s">
        <v>498</v>
      </c>
      <c r="B120" s="20">
        <v>2</v>
      </c>
      <c r="C120" s="20" t="s">
        <v>788</v>
      </c>
      <c r="D120" s="20" t="s">
        <v>61</v>
      </c>
      <c r="E120" s="20" t="s">
        <v>518</v>
      </c>
      <c r="F120" s="20" t="s">
        <v>22</v>
      </c>
      <c r="G120" s="49" t="s">
        <v>817</v>
      </c>
      <c r="H120" s="27" t="s">
        <v>816</v>
      </c>
      <c r="I120" s="27" t="s">
        <v>818</v>
      </c>
      <c r="J120" s="45">
        <v>279.89999999999998</v>
      </c>
      <c r="K120" s="45">
        <v>290.89999999999998</v>
      </c>
      <c r="L120" s="45">
        <f t="shared" si="12"/>
        <v>11</v>
      </c>
      <c r="M120" s="45" t="s">
        <v>519</v>
      </c>
      <c r="N120" s="45"/>
      <c r="O120" s="45"/>
      <c r="P120" s="45" t="s">
        <v>521</v>
      </c>
      <c r="Q120" s="45"/>
      <c r="R120" s="45"/>
      <c r="S120" s="45"/>
      <c r="T120" s="45" t="s">
        <v>521</v>
      </c>
      <c r="U120" s="45" t="s">
        <v>519</v>
      </c>
      <c r="V120" s="20" t="s">
        <v>837</v>
      </c>
    </row>
    <row r="121" spans="1:24" ht="30" customHeight="1" x14ac:dyDescent="0.25">
      <c r="A121" s="20" t="s">
        <v>498</v>
      </c>
      <c r="B121" s="20">
        <v>2</v>
      </c>
      <c r="C121" s="20" t="s">
        <v>788</v>
      </c>
      <c r="D121" s="20" t="s">
        <v>61</v>
      </c>
      <c r="E121" s="20" t="s">
        <v>518</v>
      </c>
      <c r="F121" s="20" t="s">
        <v>22</v>
      </c>
      <c r="G121" s="49" t="s">
        <v>819</v>
      </c>
      <c r="H121" s="27" t="s">
        <v>818</v>
      </c>
      <c r="I121" s="27" t="s">
        <v>820</v>
      </c>
      <c r="J121" s="45">
        <v>290.89999999999998</v>
      </c>
      <c r="K121" s="45">
        <v>312.7</v>
      </c>
      <c r="L121" s="45">
        <f t="shared" si="12"/>
        <v>21.800000000000011</v>
      </c>
      <c r="M121" s="45" t="s">
        <v>519</v>
      </c>
      <c r="N121" s="45"/>
      <c r="O121" s="45"/>
      <c r="P121" s="45" t="s">
        <v>521</v>
      </c>
      <c r="Q121" s="45"/>
      <c r="R121" s="45"/>
      <c r="S121" s="45"/>
      <c r="T121" s="45" t="s">
        <v>521</v>
      </c>
      <c r="U121" s="45" t="s">
        <v>519</v>
      </c>
      <c r="V121" s="20" t="s">
        <v>837</v>
      </c>
    </row>
    <row r="122" spans="1:24" ht="30" customHeight="1" x14ac:dyDescent="0.25">
      <c r="A122" s="20" t="s">
        <v>498</v>
      </c>
      <c r="B122" s="20">
        <v>2</v>
      </c>
      <c r="C122" s="20" t="s">
        <v>788</v>
      </c>
      <c r="D122" s="20" t="s">
        <v>61</v>
      </c>
      <c r="E122" s="20" t="s">
        <v>518</v>
      </c>
      <c r="F122" s="20" t="s">
        <v>22</v>
      </c>
      <c r="G122" s="49" t="s">
        <v>821</v>
      </c>
      <c r="H122" s="27" t="s">
        <v>820</v>
      </c>
      <c r="I122" s="27" t="s">
        <v>628</v>
      </c>
      <c r="J122" s="45">
        <v>312.7</v>
      </c>
      <c r="K122" s="45">
        <v>348.1</v>
      </c>
      <c r="L122" s="45">
        <f t="shared" si="12"/>
        <v>35.400000000000034</v>
      </c>
      <c r="M122" s="45" t="s">
        <v>519</v>
      </c>
      <c r="N122" s="45"/>
      <c r="O122" s="45"/>
      <c r="P122" s="45" t="s">
        <v>521</v>
      </c>
      <c r="Q122" s="45"/>
      <c r="R122" s="45"/>
      <c r="S122" s="45"/>
      <c r="T122" s="45" t="s">
        <v>521</v>
      </c>
      <c r="U122" s="45" t="s">
        <v>519</v>
      </c>
      <c r="V122" s="20" t="s">
        <v>837</v>
      </c>
    </row>
    <row r="123" spans="1:24" ht="30" customHeight="1" x14ac:dyDescent="0.25">
      <c r="A123" s="20" t="s">
        <v>498</v>
      </c>
      <c r="B123" s="20">
        <v>2</v>
      </c>
      <c r="C123" s="20" t="s">
        <v>788</v>
      </c>
      <c r="D123" s="20" t="s">
        <v>61</v>
      </c>
      <c r="E123" s="20" t="s">
        <v>518</v>
      </c>
      <c r="F123" s="20" t="s">
        <v>22</v>
      </c>
      <c r="G123" s="49" t="s">
        <v>822</v>
      </c>
      <c r="H123" s="27" t="s">
        <v>628</v>
      </c>
      <c r="I123" s="27" t="s">
        <v>823</v>
      </c>
      <c r="J123" s="45">
        <v>348.1</v>
      </c>
      <c r="K123" s="45">
        <v>376.1</v>
      </c>
      <c r="L123" s="45">
        <f t="shared" si="12"/>
        <v>28</v>
      </c>
      <c r="M123" s="45" t="s">
        <v>519</v>
      </c>
      <c r="N123" s="45"/>
      <c r="O123" s="45"/>
      <c r="P123" s="45" t="s">
        <v>521</v>
      </c>
      <c r="Q123" s="45"/>
      <c r="R123" s="45"/>
      <c r="S123" s="45"/>
      <c r="T123" s="45" t="s">
        <v>521</v>
      </c>
      <c r="U123" s="45" t="s">
        <v>519</v>
      </c>
      <c r="V123" s="20" t="s">
        <v>837</v>
      </c>
    </row>
    <row r="124" spans="1:24" ht="30" customHeight="1" x14ac:dyDescent="0.25">
      <c r="A124" s="20" t="s">
        <v>498</v>
      </c>
      <c r="B124" s="20">
        <v>2</v>
      </c>
      <c r="C124" s="20" t="s">
        <v>788</v>
      </c>
      <c r="D124" s="20" t="s">
        <v>61</v>
      </c>
      <c r="E124" s="20" t="s">
        <v>518</v>
      </c>
      <c r="F124" s="20" t="s">
        <v>22</v>
      </c>
      <c r="G124" s="49" t="s">
        <v>824</v>
      </c>
      <c r="H124" s="27" t="s">
        <v>823</v>
      </c>
      <c r="I124" s="27" t="s">
        <v>825</v>
      </c>
      <c r="J124" s="45">
        <v>376.1</v>
      </c>
      <c r="K124" s="45">
        <v>387.7</v>
      </c>
      <c r="L124" s="45">
        <f t="shared" si="12"/>
        <v>11.599999999999966</v>
      </c>
      <c r="M124" s="45" t="s">
        <v>519</v>
      </c>
      <c r="N124" s="45"/>
      <c r="O124" s="45"/>
      <c r="P124" s="45" t="s">
        <v>521</v>
      </c>
      <c r="Q124" s="45"/>
      <c r="R124" s="45"/>
      <c r="S124" s="45"/>
      <c r="T124" s="45" t="s">
        <v>521</v>
      </c>
      <c r="U124" s="45" t="s">
        <v>519</v>
      </c>
      <c r="V124" s="20" t="s">
        <v>837</v>
      </c>
      <c r="X124" s="50"/>
    </row>
    <row r="125" spans="1:24" ht="30" customHeight="1" x14ac:dyDescent="0.25">
      <c r="A125" s="20" t="s">
        <v>498</v>
      </c>
      <c r="B125" s="20">
        <v>2</v>
      </c>
      <c r="C125" s="20" t="s">
        <v>788</v>
      </c>
      <c r="D125" s="20" t="s">
        <v>61</v>
      </c>
      <c r="E125" s="20" t="s">
        <v>518</v>
      </c>
      <c r="F125" s="20" t="s">
        <v>22</v>
      </c>
      <c r="G125" s="49" t="s">
        <v>826</v>
      </c>
      <c r="H125" s="27" t="s">
        <v>825</v>
      </c>
      <c r="I125" s="27" t="s">
        <v>827</v>
      </c>
      <c r="J125" s="45">
        <v>387.7</v>
      </c>
      <c r="K125" s="45">
        <v>389</v>
      </c>
      <c r="L125" s="45">
        <f t="shared" si="12"/>
        <v>1.3000000000000114</v>
      </c>
      <c r="M125" s="45" t="s">
        <v>519</v>
      </c>
      <c r="N125" s="45"/>
      <c r="O125" s="45"/>
      <c r="P125" s="45" t="s">
        <v>521</v>
      </c>
      <c r="Q125" s="45"/>
      <c r="R125" s="45"/>
      <c r="S125" s="45"/>
      <c r="T125" s="45" t="s">
        <v>521</v>
      </c>
      <c r="U125" s="45" t="s">
        <v>519</v>
      </c>
      <c r="V125" s="20" t="s">
        <v>837</v>
      </c>
    </row>
    <row r="126" spans="1:24" ht="30" customHeight="1" x14ac:dyDescent="0.25">
      <c r="A126" s="20" t="s">
        <v>498</v>
      </c>
      <c r="B126" s="20">
        <v>2</v>
      </c>
      <c r="C126" s="20" t="s">
        <v>788</v>
      </c>
      <c r="D126" s="20" t="s">
        <v>61</v>
      </c>
      <c r="E126" s="20" t="s">
        <v>518</v>
      </c>
      <c r="F126" s="20" t="s">
        <v>22</v>
      </c>
      <c r="G126" s="49" t="s">
        <v>828</v>
      </c>
      <c r="H126" s="27" t="s">
        <v>827</v>
      </c>
      <c r="I126" s="27" t="s">
        <v>829</v>
      </c>
      <c r="J126" s="45">
        <v>389</v>
      </c>
      <c r="K126" s="45">
        <v>400</v>
      </c>
      <c r="L126" s="45">
        <f t="shared" si="12"/>
        <v>11</v>
      </c>
      <c r="M126" s="45" t="s">
        <v>519</v>
      </c>
      <c r="N126" s="45"/>
      <c r="O126" s="45"/>
      <c r="P126" s="45" t="s">
        <v>521</v>
      </c>
      <c r="Q126" s="45"/>
      <c r="R126" s="45"/>
      <c r="S126" s="45"/>
      <c r="T126" s="45" t="s">
        <v>521</v>
      </c>
      <c r="U126" s="45" t="s">
        <v>519</v>
      </c>
      <c r="V126" s="20" t="s">
        <v>837</v>
      </c>
    </row>
    <row r="127" spans="1:24" ht="30" customHeight="1" x14ac:dyDescent="0.25">
      <c r="A127" s="20" t="s">
        <v>498</v>
      </c>
      <c r="B127" s="20">
        <v>2</v>
      </c>
      <c r="C127" s="20" t="s">
        <v>788</v>
      </c>
      <c r="D127" s="20" t="s">
        <v>61</v>
      </c>
      <c r="E127" s="20" t="s">
        <v>518</v>
      </c>
      <c r="F127" s="20" t="s">
        <v>22</v>
      </c>
      <c r="G127" s="49" t="s">
        <v>830</v>
      </c>
      <c r="H127" s="27" t="s">
        <v>829</v>
      </c>
      <c r="I127" s="27" t="s">
        <v>831</v>
      </c>
      <c r="J127" s="45">
        <v>400</v>
      </c>
      <c r="K127" s="45">
        <v>406.4</v>
      </c>
      <c r="L127" s="45">
        <f t="shared" ref="L127:L131" si="13">ABS(K127-J127)</f>
        <v>6.3999999999999773</v>
      </c>
      <c r="M127" s="45" t="s">
        <v>519</v>
      </c>
      <c r="N127" s="45"/>
      <c r="O127" s="45"/>
      <c r="P127" s="45" t="s">
        <v>521</v>
      </c>
      <c r="Q127" s="45"/>
      <c r="R127" s="45"/>
      <c r="S127" s="45"/>
      <c r="T127" s="45" t="s">
        <v>521</v>
      </c>
      <c r="U127" s="45" t="s">
        <v>519</v>
      </c>
      <c r="V127" s="20" t="s">
        <v>837</v>
      </c>
    </row>
    <row r="128" spans="1:24" ht="30" customHeight="1" x14ac:dyDescent="0.25">
      <c r="A128" s="20" t="s">
        <v>498</v>
      </c>
      <c r="B128" s="20">
        <v>2</v>
      </c>
      <c r="C128" s="20" t="s">
        <v>788</v>
      </c>
      <c r="D128" s="20" t="s">
        <v>61</v>
      </c>
      <c r="E128" s="20" t="s">
        <v>518</v>
      </c>
      <c r="F128" s="20" t="s">
        <v>22</v>
      </c>
      <c r="G128" s="49" t="s">
        <v>832</v>
      </c>
      <c r="H128" s="27" t="s">
        <v>831</v>
      </c>
      <c r="I128" s="27" t="s">
        <v>833</v>
      </c>
      <c r="J128" s="45">
        <v>406.4</v>
      </c>
      <c r="K128" s="45">
        <v>411.5</v>
      </c>
      <c r="L128" s="45">
        <f t="shared" si="13"/>
        <v>5.1000000000000227</v>
      </c>
      <c r="M128" s="45" t="s">
        <v>519</v>
      </c>
      <c r="N128" s="45"/>
      <c r="O128" s="45"/>
      <c r="P128" s="45" t="s">
        <v>521</v>
      </c>
      <c r="Q128" s="45"/>
      <c r="R128" s="45"/>
      <c r="S128" s="45"/>
      <c r="T128" s="45" t="s">
        <v>521</v>
      </c>
      <c r="U128" s="45" t="s">
        <v>519</v>
      </c>
      <c r="V128" s="20" t="s">
        <v>837</v>
      </c>
    </row>
    <row r="129" spans="1:22" ht="30" customHeight="1" x14ac:dyDescent="0.25">
      <c r="A129" s="20" t="s">
        <v>498</v>
      </c>
      <c r="B129" s="20">
        <v>2</v>
      </c>
      <c r="C129" s="20" t="s">
        <v>788</v>
      </c>
      <c r="D129" s="20" t="s">
        <v>61</v>
      </c>
      <c r="E129" s="20" t="s">
        <v>518</v>
      </c>
      <c r="F129" s="20" t="s">
        <v>22</v>
      </c>
      <c r="G129" s="49" t="s">
        <v>834</v>
      </c>
      <c r="H129" s="27" t="s">
        <v>833</v>
      </c>
      <c r="I129" s="27" t="s">
        <v>835</v>
      </c>
      <c r="J129" s="45">
        <v>411.5</v>
      </c>
      <c r="K129" s="45">
        <v>431.7</v>
      </c>
      <c r="L129" s="45">
        <f t="shared" si="13"/>
        <v>20.199999999999989</v>
      </c>
      <c r="M129" s="45" t="s">
        <v>519</v>
      </c>
      <c r="N129" s="45"/>
      <c r="O129" s="45"/>
      <c r="P129" s="45" t="s">
        <v>521</v>
      </c>
      <c r="Q129" s="45"/>
      <c r="R129" s="45"/>
      <c r="S129" s="45"/>
      <c r="T129" s="45" t="s">
        <v>521</v>
      </c>
      <c r="U129" s="45" t="s">
        <v>519</v>
      </c>
      <c r="V129" s="20" t="s">
        <v>837</v>
      </c>
    </row>
    <row r="130" spans="1:22" ht="30" x14ac:dyDescent="0.25">
      <c r="A130" s="20" t="s">
        <v>497</v>
      </c>
      <c r="B130" s="20">
        <v>2</v>
      </c>
      <c r="C130" s="20" t="s">
        <v>788</v>
      </c>
      <c r="D130" s="20" t="s">
        <v>61</v>
      </c>
      <c r="E130" s="20" t="s">
        <v>518</v>
      </c>
      <c r="F130" s="20" t="s">
        <v>22</v>
      </c>
      <c r="G130" s="20" t="s">
        <v>789</v>
      </c>
      <c r="H130" s="27" t="s">
        <v>790</v>
      </c>
      <c r="I130" s="27" t="s">
        <v>791</v>
      </c>
      <c r="J130" s="45">
        <v>509.3</v>
      </c>
      <c r="K130" s="45">
        <v>537.4</v>
      </c>
      <c r="L130" s="45">
        <f t="shared" si="13"/>
        <v>28.099999999999966</v>
      </c>
      <c r="M130" s="45" t="s">
        <v>519</v>
      </c>
      <c r="N130" s="45"/>
      <c r="O130" s="45"/>
      <c r="P130" s="45" t="s">
        <v>523</v>
      </c>
      <c r="Q130" s="45"/>
      <c r="R130" s="45"/>
      <c r="S130" s="45"/>
      <c r="T130" s="45" t="s">
        <v>521</v>
      </c>
      <c r="U130" s="45" t="s">
        <v>519</v>
      </c>
      <c r="V130" s="20" t="s">
        <v>760</v>
      </c>
    </row>
    <row r="131" spans="1:22" ht="22.5" x14ac:dyDescent="0.25">
      <c r="A131" s="20" t="s">
        <v>498</v>
      </c>
      <c r="B131" s="20">
        <v>2</v>
      </c>
      <c r="C131" s="20" t="s">
        <v>788</v>
      </c>
      <c r="D131" s="20" t="s">
        <v>61</v>
      </c>
      <c r="E131" s="20" t="s">
        <v>524</v>
      </c>
      <c r="F131" s="20" t="s">
        <v>22</v>
      </c>
      <c r="G131" s="20" t="s">
        <v>886</v>
      </c>
      <c r="H131" s="27" t="s">
        <v>887</v>
      </c>
      <c r="I131" s="27" t="s">
        <v>885</v>
      </c>
      <c r="J131" s="45">
        <v>0</v>
      </c>
      <c r="K131" s="45">
        <v>10.199999999999999</v>
      </c>
      <c r="L131" s="45">
        <f t="shared" si="13"/>
        <v>10.199999999999999</v>
      </c>
      <c r="M131" s="45" t="s">
        <v>542</v>
      </c>
      <c r="N131" s="45" t="s">
        <v>543</v>
      </c>
      <c r="O131" s="45"/>
      <c r="P131" s="45" t="s">
        <v>521</v>
      </c>
      <c r="Q131" s="45"/>
      <c r="R131" s="45"/>
      <c r="S131" s="45"/>
      <c r="T131" s="45" t="s">
        <v>521</v>
      </c>
      <c r="U131" s="45" t="s">
        <v>544</v>
      </c>
      <c r="V131" s="20" t="s">
        <v>837</v>
      </c>
    </row>
    <row r="132" spans="1:22" x14ac:dyDescent="0.25">
      <c r="A132" s="20" t="s">
        <v>498</v>
      </c>
      <c r="B132" s="20">
        <v>2</v>
      </c>
      <c r="C132" s="20" t="s">
        <v>788</v>
      </c>
      <c r="D132" s="20" t="s">
        <v>282</v>
      </c>
      <c r="E132" s="20" t="s">
        <v>524</v>
      </c>
      <c r="F132" s="20" t="s">
        <v>22</v>
      </c>
      <c r="G132" s="20" t="s">
        <v>883</v>
      </c>
      <c r="H132" s="27" t="s">
        <v>884</v>
      </c>
      <c r="I132" s="27" t="s">
        <v>885</v>
      </c>
      <c r="J132" s="45">
        <v>8.3000000000000007</v>
      </c>
      <c r="K132" s="45">
        <v>14.6</v>
      </c>
      <c r="L132" s="45">
        <f>ABS(K132-J132)</f>
        <v>6.2999999999999989</v>
      </c>
      <c r="M132" s="45" t="s">
        <v>525</v>
      </c>
      <c r="N132" s="45"/>
      <c r="O132" s="45"/>
      <c r="P132" s="45" t="s">
        <v>521</v>
      </c>
      <c r="Q132" s="45"/>
      <c r="R132" s="45"/>
      <c r="S132" s="45"/>
      <c r="T132" s="45" t="s">
        <v>521</v>
      </c>
      <c r="U132" s="45" t="s">
        <v>525</v>
      </c>
      <c r="V132" s="20"/>
    </row>
    <row r="133" spans="1:22" x14ac:dyDescent="0.25">
      <c r="A133" s="20"/>
      <c r="B133" s="20"/>
      <c r="C133" s="20"/>
      <c r="D133" s="20"/>
      <c r="E133" s="20"/>
      <c r="F133" s="20"/>
      <c r="G133" s="20"/>
      <c r="H133" s="27"/>
      <c r="I133" s="27"/>
      <c r="J133" s="45"/>
      <c r="K133" s="45"/>
      <c r="L133" s="45"/>
      <c r="M133" s="45"/>
      <c r="N133" s="45"/>
      <c r="O133" s="45"/>
      <c r="P133" s="45"/>
      <c r="Q133" s="45"/>
      <c r="R133" s="45"/>
      <c r="S133" s="45"/>
      <c r="T133" s="45"/>
      <c r="U133" s="45"/>
      <c r="V133" s="20"/>
    </row>
  </sheetData>
  <autoFilter ref="A2:V133" xr:uid="{00000000-0009-0000-0000-000003000000}"/>
  <sortState xmlns:xlrd2="http://schemas.microsoft.com/office/spreadsheetml/2017/richdata2" ref="A4:K151">
    <sortCondition ref="C4:C151"/>
  </sortState>
  <mergeCells count="1">
    <mergeCell ref="X7:Y7"/>
  </mergeCells>
  <conditionalFormatting sqref="A133:V133 A3:V19 A21:V38 A40:V40 A45:V47 A51:V57 A59:V59 A62:V66 A68:V129">
    <cfRule type="expression" dxfId="56" priority="67">
      <formula>INDIRECT(ADDRESS(ROW(),1))="Urbano Contornado"</formula>
    </cfRule>
    <cfRule type="expression" dxfId="55" priority="102">
      <formula>INDIRECT(ADDRESS(ROW(),1))="Removido"</formula>
    </cfRule>
    <cfRule type="expression" dxfId="54" priority="103">
      <formula>INDIRECT(ADDRESS(ROW(),1))="Novo Trecho"</formula>
    </cfRule>
  </conditionalFormatting>
  <conditionalFormatting sqref="A130:V132">
    <cfRule type="expression" dxfId="53" priority="64">
      <formula>INDIRECT(ADDRESS(ROW(),1))="Coinc"</formula>
    </cfRule>
    <cfRule type="expression" dxfId="52" priority="65">
      <formula>INDIRECT(ADDRESS(ROW(),1))="Removido"</formula>
    </cfRule>
    <cfRule type="expression" dxfId="51" priority="66">
      <formula>INDIRECT(ADDRESS(ROW(),1))="Novo Trecho"</formula>
    </cfRule>
  </conditionalFormatting>
  <conditionalFormatting sqref="A20:H20 J20:V20">
    <cfRule type="expression" dxfId="50" priority="61">
      <formula>INDIRECT(ADDRESS(ROW(),1))="Urbano Contornado"</formula>
    </cfRule>
    <cfRule type="expression" dxfId="49" priority="62">
      <formula>INDIRECT(ADDRESS(ROW(),1))="Removido"</formula>
    </cfRule>
    <cfRule type="expression" dxfId="48" priority="63">
      <formula>INDIRECT(ADDRESS(ROW(),1))="Novo Trecho"</formula>
    </cfRule>
  </conditionalFormatting>
  <conditionalFormatting sqref="I20">
    <cfRule type="expression" dxfId="47" priority="58">
      <formula>INDIRECT(ADDRESS(ROW(),1))="Urbano Contornado"</formula>
    </cfRule>
    <cfRule type="expression" dxfId="46" priority="59">
      <formula>INDIRECT(ADDRESS(ROW(),1))="Removido"</formula>
    </cfRule>
    <cfRule type="expression" dxfId="45" priority="60">
      <formula>INDIRECT(ADDRESS(ROW(),1))="Novo Trecho"</formula>
    </cfRule>
  </conditionalFormatting>
  <conditionalFormatting sqref="A42:V42">
    <cfRule type="expression" dxfId="44" priority="55">
      <formula>INDIRECT(ADDRESS(ROW(),1))="Urbano Contornado"</formula>
    </cfRule>
    <cfRule type="expression" dxfId="43" priority="56">
      <formula>INDIRECT(ADDRESS(ROW(),1))="Removido"</formula>
    </cfRule>
    <cfRule type="expression" dxfId="42" priority="57">
      <formula>INDIRECT(ADDRESS(ROW(),1))="Novo Trecho"</formula>
    </cfRule>
  </conditionalFormatting>
  <conditionalFormatting sqref="A41:V41">
    <cfRule type="expression" dxfId="41" priority="46">
      <formula>INDIRECT(ADDRESS(ROW(),1))="Urbano Contornado"</formula>
    </cfRule>
    <cfRule type="expression" dxfId="40" priority="47">
      <formula>INDIRECT(ADDRESS(ROW(),1))="Removido"</formula>
    </cfRule>
    <cfRule type="expression" dxfId="39" priority="48">
      <formula>INDIRECT(ADDRESS(ROW(),1))="Novo Trecho"</formula>
    </cfRule>
  </conditionalFormatting>
  <conditionalFormatting sqref="A43:G43 I43:V43">
    <cfRule type="expression" dxfId="38" priority="43">
      <formula>INDIRECT(ADDRESS(ROW(),1))="Urbano Contornado"</formula>
    </cfRule>
    <cfRule type="expression" dxfId="37" priority="44">
      <formula>INDIRECT(ADDRESS(ROW(),1))="Removido"</formula>
    </cfRule>
    <cfRule type="expression" dxfId="36" priority="45">
      <formula>INDIRECT(ADDRESS(ROW(),1))="Novo Trecho"</formula>
    </cfRule>
  </conditionalFormatting>
  <conditionalFormatting sqref="H43">
    <cfRule type="expression" dxfId="35" priority="40">
      <formula>INDIRECT(ADDRESS(ROW(),1))="Urbano Contornado"</formula>
    </cfRule>
    <cfRule type="expression" dxfId="34" priority="41">
      <formula>INDIRECT(ADDRESS(ROW(),1))="Removido"</formula>
    </cfRule>
    <cfRule type="expression" dxfId="33" priority="42">
      <formula>INDIRECT(ADDRESS(ROW(),1))="Novo Trecho"</formula>
    </cfRule>
  </conditionalFormatting>
  <conditionalFormatting sqref="A44:V44">
    <cfRule type="expression" dxfId="32" priority="37">
      <formula>INDIRECT(ADDRESS(ROW(),1))="Urbano Contornado"</formula>
    </cfRule>
    <cfRule type="expression" dxfId="31" priority="38">
      <formula>INDIRECT(ADDRESS(ROW(),1))="Removido"</formula>
    </cfRule>
    <cfRule type="expression" dxfId="30" priority="39">
      <formula>INDIRECT(ADDRESS(ROW(),1))="Novo Trecho"</formula>
    </cfRule>
  </conditionalFormatting>
  <conditionalFormatting sqref="A48:V48">
    <cfRule type="expression" dxfId="29" priority="31">
      <formula>INDIRECT(ADDRESS(ROW(),1))="Urbano Contornado"</formula>
    </cfRule>
    <cfRule type="expression" dxfId="28" priority="32">
      <formula>INDIRECT(ADDRESS(ROW(),1))="Removido"</formula>
    </cfRule>
    <cfRule type="expression" dxfId="27" priority="33">
      <formula>INDIRECT(ADDRESS(ROW(),1))="Novo Trecho"</formula>
    </cfRule>
  </conditionalFormatting>
  <conditionalFormatting sqref="A49:V49">
    <cfRule type="expression" dxfId="26" priority="28">
      <formula>INDIRECT(ADDRESS(ROW(),1))="Urbano Contornado"</formula>
    </cfRule>
    <cfRule type="expression" dxfId="25" priority="29">
      <formula>INDIRECT(ADDRESS(ROW(),1))="Removido"</formula>
    </cfRule>
    <cfRule type="expression" dxfId="24" priority="30">
      <formula>INDIRECT(ADDRESS(ROW(),1))="Novo Trecho"</formula>
    </cfRule>
  </conditionalFormatting>
  <conditionalFormatting sqref="A61:G61 I61:V61">
    <cfRule type="expression" dxfId="23" priority="22">
      <formula>INDIRECT(ADDRESS(ROW(),1))="Urbano Contornado"</formula>
    </cfRule>
    <cfRule type="expression" dxfId="22" priority="23">
      <formula>INDIRECT(ADDRESS(ROW(),1))="Removido"</formula>
    </cfRule>
    <cfRule type="expression" dxfId="21" priority="24">
      <formula>INDIRECT(ADDRESS(ROW(),1))="Novo Trecho"</formula>
    </cfRule>
  </conditionalFormatting>
  <conditionalFormatting sqref="H61">
    <cfRule type="expression" dxfId="20" priority="19">
      <formula>INDIRECT(ADDRESS(ROW(),1))="Urbano Contornado"</formula>
    </cfRule>
    <cfRule type="expression" dxfId="19" priority="20">
      <formula>INDIRECT(ADDRESS(ROW(),1))="Removido"</formula>
    </cfRule>
    <cfRule type="expression" dxfId="18" priority="21">
      <formula>INDIRECT(ADDRESS(ROW(),1))="Novo Trecho"</formula>
    </cfRule>
  </conditionalFormatting>
  <conditionalFormatting sqref="A60:V60">
    <cfRule type="expression" dxfId="17" priority="16">
      <formula>INDIRECT(ADDRESS(ROW(),1))="Urbano Contornado"</formula>
    </cfRule>
    <cfRule type="expression" dxfId="16" priority="17">
      <formula>INDIRECT(ADDRESS(ROW(),1))="Removido"</formula>
    </cfRule>
    <cfRule type="expression" dxfId="15" priority="18">
      <formula>INDIRECT(ADDRESS(ROW(),1))="Novo Trecho"</formula>
    </cfRule>
  </conditionalFormatting>
  <conditionalFormatting sqref="A67:G67 I67:V67">
    <cfRule type="expression" dxfId="14" priority="13">
      <formula>INDIRECT(ADDRESS(ROW(),1))="Urbano Contornado"</formula>
    </cfRule>
    <cfRule type="expression" dxfId="13" priority="14">
      <formula>INDIRECT(ADDRESS(ROW(),1))="Removido"</formula>
    </cfRule>
    <cfRule type="expression" dxfId="12" priority="15">
      <formula>INDIRECT(ADDRESS(ROW(),1))="Novo Trecho"</formula>
    </cfRule>
  </conditionalFormatting>
  <conditionalFormatting sqref="H67">
    <cfRule type="expression" dxfId="11" priority="10">
      <formula>INDIRECT(ADDRESS(ROW(),1))="Urbano Contornado"</formula>
    </cfRule>
    <cfRule type="expression" dxfId="10" priority="11">
      <formula>INDIRECT(ADDRESS(ROW(),1))="Removido"</formula>
    </cfRule>
    <cfRule type="expression" dxfId="9" priority="12">
      <formula>INDIRECT(ADDRESS(ROW(),1))="Novo Trecho"</formula>
    </cfRule>
  </conditionalFormatting>
  <conditionalFormatting sqref="A39:V39">
    <cfRule type="expression" dxfId="8" priority="7">
      <formula>INDIRECT(ADDRESS(ROW(),1))="Urbano Contornado"</formula>
    </cfRule>
    <cfRule type="expression" dxfId="7" priority="8">
      <formula>INDIRECT(ADDRESS(ROW(),1))="Removido"</formula>
    </cfRule>
    <cfRule type="expression" dxfId="6" priority="9">
      <formula>INDIRECT(ADDRESS(ROW(),1))="Novo Trecho"</formula>
    </cfRule>
  </conditionalFormatting>
  <conditionalFormatting sqref="A50:V50">
    <cfRule type="expression" dxfId="5" priority="4">
      <formula>INDIRECT(ADDRESS(ROW(),1))="Urbano Contornado"</formula>
    </cfRule>
    <cfRule type="expression" dxfId="4" priority="5">
      <formula>INDIRECT(ADDRESS(ROW(),1))="Removido"</formula>
    </cfRule>
    <cfRule type="expression" dxfId="3" priority="6">
      <formula>INDIRECT(ADDRESS(ROW(),1))="Novo Trecho"</formula>
    </cfRule>
  </conditionalFormatting>
  <conditionalFormatting sqref="A58:V58">
    <cfRule type="expression" dxfId="2" priority="1">
      <formula>INDIRECT(ADDRESS(ROW(),1))="Urbano Contornado"</formula>
    </cfRule>
    <cfRule type="expression" dxfId="1" priority="2">
      <formula>INDIRECT(ADDRESS(ROW(),1))="Removido"</formula>
    </cfRule>
    <cfRule type="expression" dxfId="0" priority="3">
      <formula>INDIRECT(ADDRESS(ROW(),1))="Novo Trecho"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A0C819-E6D2-4325-A84E-773C24C840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1313621-D7CA-4280-A091-5CF7BA0CCB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033FF44-03E9-47EC-9CFA-258117B33696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Análise</vt:lpstr>
      <vt:lpstr>Malha Contratada</vt:lpstr>
      <vt:lpstr>Malha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Viviane Riveli de Carvalho</dc:creator>
  <cp:lastModifiedBy>Viviane Riveli de Carvalho</cp:lastModifiedBy>
  <dcterms:created xsi:type="dcterms:W3CDTF">2021-01-29T16:30:08Z</dcterms:created>
  <dcterms:modified xsi:type="dcterms:W3CDTF">2022-01-27T17:41:55Z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